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y\Downloads\"/>
    </mc:Choice>
  </mc:AlternateContent>
  <xr:revisionPtr revIDLastSave="0" documentId="13_ncr:1_{38977E7C-759D-4C5D-AEB8-F383D421D4F4}" xr6:coauthVersionLast="47" xr6:coauthVersionMax="47" xr10:uidLastSave="{00000000-0000-0000-0000-000000000000}"/>
  <bookViews>
    <workbookView xWindow="-110" yWindow="-110" windowWidth="19420" windowHeight="11500" xr2:uid="{A6909011-F141-433E-8424-1776166CCEF3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Sheet1!$A:$E,Sheet1!$1:$2</definedName>
    <definedName name="QB_COLUMN_290" localSheetId="0" hidden="1">Sheet1!$H$1</definedName>
    <definedName name="QB_COLUMN_76201" localSheetId="0" hidden="1">Sheet1!$F$2</definedName>
    <definedName name="QB_COLUMN_76202" localSheetId="0" hidden="1">Sheet1!$H$2</definedName>
    <definedName name="QB_COLUMN_76300" localSheetId="0" hidden="1">Sheet1!#REF!</definedName>
    <definedName name="QB_DATA_0" localSheetId="0" hidden="1">Sheet1!$4:$4,Sheet1!$5:$5,Sheet1!$6:$6,Sheet1!$7:$7,Sheet1!$8:$8,Sheet1!$13:$13,Sheet1!$14:$14,Sheet1!$15:$15,Sheet1!$16:$16,Sheet1!$17:$17,Sheet1!$18:$18,Sheet1!$19:$19,Sheet1!$20:$20,Sheet1!$21:$21,Sheet1!$22:$22,Sheet1!$23:$23</definedName>
    <definedName name="QB_DATA_1" localSheetId="0" hidden="1">Sheet1!$24:$24,Sheet1!$25:$25,Sheet1!$26:$26,Sheet1!$29:$29,Sheet1!$30:$30,Sheet1!$31:$31,Sheet1!$32:$32,Sheet1!$33:$33,Sheet1!$34:$34,Sheet1!$35:$35,Sheet1!$36:$36,Sheet1!$39:$39,Sheet1!$40:$40,Sheet1!$42:$42,Sheet1!$45:$45,Sheet1!$46:$46</definedName>
    <definedName name="QB_DATA_2" localSheetId="0" hidden="1">Sheet1!$47:$47,Sheet1!$48:$48,Sheet1!$51:$51,Sheet1!$54:$54,Sheet1!$57:$57,Sheet1!$60:$60,Sheet1!$61:$61,Sheet1!$62:$62,Sheet1!$63:$63,Sheet1!$64:$64,Sheet1!$65:$65,Sheet1!$66:$66,Sheet1!$67:$67,Sheet1!$68:$68,Sheet1!$69:$69,Sheet1!$70:$70</definedName>
    <definedName name="QB_DATA_3" localSheetId="0" hidden="1">Sheet1!$71:$71,Sheet1!$72:$72,Sheet1!$73:$73,Sheet1!$74:$74,Sheet1!$75:$75,Sheet1!$76:$76,Sheet1!$77:$77,Sheet1!$80:$80,Sheet1!$81:$81,Sheet1!$84:$84,Sheet1!$85:$85,Sheet1!$88:$88,Sheet1!$91:$91,Sheet1!$92:$92,Sheet1!$93:$93,Sheet1!$96:$96</definedName>
    <definedName name="QB_DATA_4" localSheetId="0" hidden="1">Sheet1!$97:$97,Sheet1!$98:$98,Sheet1!$99:$99,Sheet1!$100:$100,Sheet1!$101:$101,Sheet1!$102:$102,Sheet1!$103:$103,Sheet1!$104:$104,Sheet1!$105:$105,Sheet1!$106:$106,Sheet1!$107:$107,Sheet1!$108:$108,Sheet1!$109:$109,Sheet1!$112:$112,Sheet1!$113:$113,Sheet1!$116:$116</definedName>
    <definedName name="QB_DATA_5" localSheetId="0" hidden="1">Sheet1!$119:$119,Sheet1!$120:$120,Sheet1!$121:$121,Sheet1!$122:$122,Sheet1!$125:$125,Sheet1!$126:$126,Sheet1!$127:$127,Sheet1!$132:$132,Sheet1!$133:$133,Sheet1!$134:$134,Sheet1!$135:$135,Sheet1!$136:$136,Sheet1!$137:$137,Sheet1!$138:$138,Sheet1!$141:$141,Sheet1!$144:$144</definedName>
    <definedName name="QB_DATA_6" localSheetId="0" hidden="1">Sheet1!$145:$145,Sheet1!$148:$148,Sheet1!$151:$151,Sheet1!$152:$152,Sheet1!$153:$153,Sheet1!$154:$154,Sheet1!$155:$155,Sheet1!$156:$156,Sheet1!$159:$159,Sheet1!$160:$160,Sheet1!$163:$163,Sheet1!$164:$164</definedName>
    <definedName name="QB_FORMULA_0" localSheetId="0" hidden="1">Sheet1!#REF!,Sheet1!#REF!,Sheet1!#REF!,Sheet1!#REF!,Sheet1!#REF!,Sheet1!$F$9,Sheet1!$H$9,Sheet1!#REF!,Sheet1!#REF!,Sheet1!#REF!,Sheet1!#REF!,Sheet1!#REF!,Sheet1!#REF!,Sheet1!#REF!,Sheet1!#REF!,Sheet1!#REF!</definedName>
    <definedName name="QB_FORMULA_1" localSheetId="0" hidden="1">Sheet1!#REF!,Sheet1!#REF!,Sheet1!#REF!,Sheet1!#REF!,Sheet1!#REF!,Sheet1!#REF!,Sheet1!$F$27,Sheet1!$H$27,Sheet1!#REF!,Sheet1!#REF!,Sheet1!#REF!,Sheet1!#REF!,Sheet1!#REF!,Sheet1!#REF!,Sheet1!#REF!,Sheet1!#REF!</definedName>
    <definedName name="QB_FORMULA_10" localSheetId="0" hidden="1">Sheet1!$H$146,Sheet1!#REF!,Sheet1!#REF!,Sheet1!$F$149,Sheet1!$H$149,Sheet1!#REF!,Sheet1!#REF!,Sheet1!#REF!,Sheet1!#REF!,Sheet1!#REF!,Sheet1!#REF!,Sheet1!#REF!,Sheet1!$F$157,Sheet1!$H$157,Sheet1!#REF!,Sheet1!#REF!</definedName>
    <definedName name="QB_FORMULA_11" localSheetId="0" hidden="1">Sheet1!#REF!,Sheet1!$F$161,Sheet1!$H$161,Sheet1!#REF!,Sheet1!#REF!,Sheet1!#REF!,Sheet1!$F$165,Sheet1!$H$165,Sheet1!#REF!,Sheet1!$F$166,Sheet1!$H$166,Sheet1!#REF!,Sheet1!$F$167,Sheet1!$H$167,Sheet1!#REF!,Sheet1!$F$168</definedName>
    <definedName name="QB_FORMULA_12" localSheetId="0" hidden="1">Sheet1!$H$168,Sheet1!#REF!</definedName>
    <definedName name="QB_FORMULA_2" localSheetId="0" hidden="1">Sheet1!#REF!,Sheet1!$F$37,Sheet1!$H$37,Sheet1!#REF!,Sheet1!#REF!,Sheet1!#REF!,Sheet1!#REF!,Sheet1!$F$43,Sheet1!$H$43,Sheet1!#REF!,Sheet1!#REF!,Sheet1!#REF!,Sheet1!#REF!,Sheet1!#REF!,Sheet1!$F$49,Sheet1!$H$49</definedName>
    <definedName name="QB_FORMULA_3" localSheetId="0" hidden="1">Sheet1!#REF!,Sheet1!#REF!,Sheet1!$F$52,Sheet1!#REF!,Sheet1!#REF!,Sheet1!$F$55,Sheet1!$H$55,Sheet1!#REF!,Sheet1!#REF!,Sheet1!$F$58,Sheet1!$H$58,Sheet1!#REF!,Sheet1!#REF!,Sheet1!#REF!,Sheet1!#REF!,Sheet1!#REF!</definedName>
    <definedName name="QB_FORMULA_4" localSheetId="0" hidden="1">Sheet1!#REF!,Sheet1!#REF!,Sheet1!#REF!,Sheet1!#REF!,Sheet1!#REF!,Sheet1!#REF!,Sheet1!#REF!,Sheet1!#REF!,Sheet1!#REF!,Sheet1!#REF!,Sheet1!#REF!,Sheet1!#REF!,Sheet1!#REF!,Sheet1!#REF!,Sheet1!$F$78,Sheet1!$H$78</definedName>
    <definedName name="QB_FORMULA_5" localSheetId="0" hidden="1">Sheet1!#REF!,Sheet1!#REF!,Sheet1!#REF!,Sheet1!$F$82,Sheet1!$H$82,Sheet1!#REF!,Sheet1!#REF!,Sheet1!#REF!,Sheet1!$F$86,Sheet1!$H$86,Sheet1!#REF!,Sheet1!#REF!,Sheet1!$F$89,Sheet1!$H$89,Sheet1!#REF!,Sheet1!#REF!</definedName>
    <definedName name="QB_FORMULA_6" localSheetId="0" hidden="1">Sheet1!#REF!,Sheet1!#REF!,Sheet1!$F$94,Sheet1!$H$94,Sheet1!#REF!,Sheet1!#REF!,Sheet1!#REF!,Sheet1!#REF!,Sheet1!#REF!,Sheet1!#REF!,Sheet1!#REF!,Sheet1!#REF!,Sheet1!#REF!,Sheet1!#REF!,Sheet1!#REF!,Sheet1!#REF!</definedName>
    <definedName name="QB_FORMULA_7" localSheetId="0" hidden="1">Sheet1!#REF!,Sheet1!#REF!,Sheet1!#REF!,Sheet1!$F$110,Sheet1!$H$110,Sheet1!#REF!,Sheet1!#REF!,Sheet1!#REF!,Sheet1!$F$114,Sheet1!$H$114,Sheet1!#REF!,Sheet1!#REF!,Sheet1!$F$117,Sheet1!$H$117,Sheet1!#REF!,Sheet1!#REF!</definedName>
    <definedName name="QB_FORMULA_8" localSheetId="0" hidden="1">Sheet1!#REF!,Sheet1!#REF!,Sheet1!#REF!,Sheet1!$F$123,Sheet1!$H$123,Sheet1!#REF!,Sheet1!#REF!,Sheet1!#REF!,Sheet1!#REF!,Sheet1!$F$128,Sheet1!$H$128,Sheet1!#REF!,Sheet1!$F$129,Sheet1!$H$129,Sheet1!#REF!,Sheet1!#REF!</definedName>
    <definedName name="QB_FORMULA_9" localSheetId="0" hidden="1">Sheet1!#REF!,Sheet1!#REF!,Sheet1!#REF!,Sheet1!#REF!,Sheet1!#REF!,Sheet1!#REF!,Sheet1!$F$139,Sheet1!$H$139,Sheet1!#REF!,Sheet1!#REF!,Sheet1!$F$142,Sheet1!$H$142,Sheet1!#REF!,Sheet1!#REF!,Sheet1!#REF!,Sheet1!$F$146</definedName>
    <definedName name="QB_ROW_102320" localSheetId="0" hidden="1">Sheet1!$C$4</definedName>
    <definedName name="QB_ROW_130320" localSheetId="0" hidden="1">Sheet1!$C$6</definedName>
    <definedName name="QB_ROW_138320" localSheetId="0" hidden="1">Sheet1!$C$7</definedName>
    <definedName name="QB_ROW_170320" localSheetId="0" hidden="1">Sheet1!$C$8</definedName>
    <definedName name="QB_ROW_178020" localSheetId="0" hidden="1">Sheet1!$C$11</definedName>
    <definedName name="QB_ROW_178320" localSheetId="0" hidden="1">Sheet1!$C$129</definedName>
    <definedName name="QB_ROW_179030" localSheetId="0" hidden="1">Sheet1!$D$12</definedName>
    <definedName name="QB_ROW_179330" localSheetId="0" hidden="1">Sheet1!$D$27</definedName>
    <definedName name="QB_ROW_180240" localSheetId="0" hidden="1">Sheet1!$E$13</definedName>
    <definedName name="QB_ROW_18301" localSheetId="0" hidden="1">Sheet1!$A$168</definedName>
    <definedName name="QB_ROW_183240" localSheetId="0" hidden="1">Sheet1!$E$15</definedName>
    <definedName name="QB_ROW_184240" localSheetId="0" hidden="1">Sheet1!$E$16</definedName>
    <definedName name="QB_ROW_186240" localSheetId="0" hidden="1">Sheet1!$E$18</definedName>
    <definedName name="QB_ROW_188240" localSheetId="0" hidden="1">Sheet1!$E$19</definedName>
    <definedName name="QB_ROW_189240" localSheetId="0" hidden="1">Sheet1!$E$20</definedName>
    <definedName name="QB_ROW_190240" localSheetId="0" hidden="1">Sheet1!$E$21</definedName>
    <definedName name="QB_ROW_192240" localSheetId="0" hidden="1">Sheet1!$E$22</definedName>
    <definedName name="QB_ROW_197240" localSheetId="0" hidden="1">Sheet1!$E$23</definedName>
    <definedName name="QB_ROW_198240" localSheetId="0" hidden="1">Sheet1!$E$24</definedName>
    <definedName name="QB_ROW_20012" localSheetId="0" hidden="1">Sheet1!$B$3</definedName>
    <definedName name="QB_ROW_202240" localSheetId="0" hidden="1">Sheet1!$E$25</definedName>
    <definedName name="QB_ROW_20312" localSheetId="0" hidden="1">Sheet1!$B$9</definedName>
    <definedName name="QB_ROW_203240" localSheetId="0" hidden="1">Sheet1!$E$26</definedName>
    <definedName name="QB_ROW_205030" localSheetId="0" hidden="1">Sheet1!$D$28</definedName>
    <definedName name="QB_ROW_205330" localSheetId="0" hidden="1">Sheet1!$D$37</definedName>
    <definedName name="QB_ROW_206240" localSheetId="0" hidden="1">Sheet1!$E$29</definedName>
    <definedName name="QB_ROW_207240" localSheetId="0" hidden="1">Sheet1!$E$30</definedName>
    <definedName name="QB_ROW_208240" localSheetId="0" hidden="1">Sheet1!$E$31</definedName>
    <definedName name="QB_ROW_209240" localSheetId="0" hidden="1">Sheet1!$E$32</definedName>
    <definedName name="QB_ROW_21012" localSheetId="0" hidden="1">Sheet1!$B$10</definedName>
    <definedName name="QB_ROW_212240" localSheetId="0" hidden="1">Sheet1!$E$33</definedName>
    <definedName name="QB_ROW_21312" localSheetId="0" hidden="1">Sheet1!$B$167</definedName>
    <definedName name="QB_ROW_213240" localSheetId="0" hidden="1">Sheet1!$E$34</definedName>
    <definedName name="QB_ROW_215240" localSheetId="0" hidden="1">Sheet1!$E$35</definedName>
    <definedName name="QB_ROW_217240" localSheetId="0" hidden="1">Sheet1!$E$36</definedName>
    <definedName name="QB_ROW_220030" localSheetId="0" hidden="1">Sheet1!$D$44</definedName>
    <definedName name="QB_ROW_220330" localSheetId="0" hidden="1">Sheet1!$D$49</definedName>
    <definedName name="QB_ROW_221240" localSheetId="0" hidden="1">Sheet1!$E$45</definedName>
    <definedName name="QB_ROW_222240" localSheetId="0" hidden="1">Sheet1!$E$46</definedName>
    <definedName name="QB_ROW_225240" localSheetId="0" hidden="1">Sheet1!$E$47</definedName>
    <definedName name="QB_ROW_229240" localSheetId="0" hidden="1">Sheet1!$E$48</definedName>
    <definedName name="QB_ROW_230030" localSheetId="0" hidden="1">Sheet1!$D$53</definedName>
    <definedName name="QB_ROW_230330" localSheetId="0" hidden="1">Sheet1!$D$55</definedName>
    <definedName name="QB_ROW_231240" localSheetId="0" hidden="1">Sheet1!$E$54</definedName>
    <definedName name="QB_ROW_233030" localSheetId="0" hidden="1">Sheet1!$D$59</definedName>
    <definedName name="QB_ROW_233330" localSheetId="0" hidden="1">Sheet1!$D$78</definedName>
    <definedName name="QB_ROW_234240" localSheetId="0" hidden="1">Sheet1!$E$60</definedName>
    <definedName name="QB_ROW_235240" localSheetId="0" hidden="1">Sheet1!$E$61</definedName>
    <definedName name="QB_ROW_237240" localSheetId="0" hidden="1">Sheet1!$E$62</definedName>
    <definedName name="QB_ROW_238240" localSheetId="0" hidden="1">Sheet1!$E$63</definedName>
    <definedName name="QB_ROW_239240" localSheetId="0" hidden="1">Sheet1!$E$64</definedName>
    <definedName name="QB_ROW_240240" localSheetId="0" hidden="1">Sheet1!$E$65</definedName>
    <definedName name="QB_ROW_241240" localSheetId="0" hidden="1">Sheet1!$E$66</definedName>
    <definedName name="QB_ROW_246240" localSheetId="0" hidden="1">Sheet1!$E$67</definedName>
    <definedName name="QB_ROW_247240" localSheetId="0" hidden="1">Sheet1!$E$68</definedName>
    <definedName name="QB_ROW_248240" localSheetId="0" hidden="1">Sheet1!$E$69</definedName>
    <definedName name="QB_ROW_249240" localSheetId="0" hidden="1">Sheet1!$E$70</definedName>
    <definedName name="QB_ROW_250240" localSheetId="0" hidden="1">Sheet1!$E$71</definedName>
    <definedName name="QB_ROW_251240" localSheetId="0" hidden="1">Sheet1!$E$72</definedName>
    <definedName name="QB_ROW_253240" localSheetId="0" hidden="1">Sheet1!$E$73</definedName>
    <definedName name="QB_ROW_254240" localSheetId="0" hidden="1">Sheet1!$E$74</definedName>
    <definedName name="QB_ROW_255240" localSheetId="0" hidden="1">Sheet1!$E$76</definedName>
    <definedName name="QB_ROW_256240" localSheetId="0" hidden="1">Sheet1!$E$77</definedName>
    <definedName name="QB_ROW_260030" localSheetId="0" hidden="1">Sheet1!$D$79</definedName>
    <definedName name="QB_ROW_260330" localSheetId="0" hidden="1">Sheet1!$D$82</definedName>
    <definedName name="QB_ROW_261240" localSheetId="0" hidden="1">Sheet1!$E$80</definedName>
    <definedName name="QB_ROW_263030" localSheetId="0" hidden="1">Sheet1!$D$83</definedName>
    <definedName name="QB_ROW_263240" localSheetId="0" hidden="1">Sheet1!$E$85</definedName>
    <definedName name="QB_ROW_263330" localSheetId="0" hidden="1">Sheet1!$D$86</definedName>
    <definedName name="QB_ROW_264240" localSheetId="0" hidden="1">Sheet1!$E$84</definedName>
    <definedName name="QB_ROW_265240" localSheetId="0" hidden="1">Sheet1!$E$57</definedName>
    <definedName name="QB_ROW_270030" localSheetId="0" hidden="1">Sheet1!$D$87</definedName>
    <definedName name="QB_ROW_270330" localSheetId="0" hidden="1">Sheet1!$D$89</definedName>
    <definedName name="QB_ROW_272240" localSheetId="0" hidden="1">Sheet1!$E$88</definedName>
    <definedName name="QB_ROW_275030" localSheetId="0" hidden="1">Sheet1!$D$90</definedName>
    <definedName name="QB_ROW_275330" localSheetId="0" hidden="1">Sheet1!$D$94</definedName>
    <definedName name="QB_ROW_276240" localSheetId="0" hidden="1">Sheet1!$E$92</definedName>
    <definedName name="QB_ROW_278030" localSheetId="0" hidden="1">Sheet1!$D$95</definedName>
    <definedName name="QB_ROW_278330" localSheetId="0" hidden="1">Sheet1!$D$110</definedName>
    <definedName name="QB_ROW_279240" localSheetId="0" hidden="1">Sheet1!$E$96</definedName>
    <definedName name="QB_ROW_280240" localSheetId="0" hidden="1">Sheet1!$E$17</definedName>
    <definedName name="QB_ROW_281240" localSheetId="0" hidden="1">Sheet1!$E$97</definedName>
    <definedName name="QB_ROW_284240" localSheetId="0" hidden="1">Sheet1!$E$98</definedName>
    <definedName name="QB_ROW_285240" localSheetId="0" hidden="1">Sheet1!$E$99</definedName>
    <definedName name="QB_ROW_288240" localSheetId="0" hidden="1">Sheet1!$E$100</definedName>
    <definedName name="QB_ROW_289240" localSheetId="0" hidden="1">Sheet1!$E$101</definedName>
    <definedName name="QB_ROW_290240" localSheetId="0" hidden="1">Sheet1!$E$103</definedName>
    <definedName name="QB_ROW_291240" localSheetId="0" hidden="1">Sheet1!$E$104</definedName>
    <definedName name="QB_ROW_292240" localSheetId="0" hidden="1">Sheet1!$E$105</definedName>
    <definedName name="QB_ROW_293240" localSheetId="0" hidden="1">Sheet1!$E$106</definedName>
    <definedName name="QB_ROW_294240" localSheetId="0" hidden="1">Sheet1!$E$107</definedName>
    <definedName name="QB_ROW_295240" localSheetId="0" hidden="1">Sheet1!$E$108</definedName>
    <definedName name="QB_ROW_296240" localSheetId="0" hidden="1">Sheet1!$E$109</definedName>
    <definedName name="QB_ROW_297030" localSheetId="0" hidden="1">Sheet1!$D$111</definedName>
    <definedName name="QB_ROW_297330" localSheetId="0" hidden="1">Sheet1!$D$114</definedName>
    <definedName name="QB_ROW_298240" localSheetId="0" hidden="1">Sheet1!$E$112</definedName>
    <definedName name="QB_ROW_299240" localSheetId="0" hidden="1">Sheet1!$E$113</definedName>
    <definedName name="QB_ROW_300030" localSheetId="0" hidden="1">Sheet1!$D$115</definedName>
    <definedName name="QB_ROW_300330" localSheetId="0" hidden="1">Sheet1!$D$117</definedName>
    <definedName name="QB_ROW_301240" localSheetId="0" hidden="1">Sheet1!$E$116</definedName>
    <definedName name="QB_ROW_360020" localSheetId="0" hidden="1">Sheet1!$C$130</definedName>
    <definedName name="QB_ROW_360320" localSheetId="0" hidden="1">Sheet1!$C$166</definedName>
    <definedName name="QB_ROW_361030" localSheetId="0" hidden="1">Sheet1!$D$131</definedName>
    <definedName name="QB_ROW_361240" localSheetId="0" hidden="1">Sheet1!$E$138</definedName>
    <definedName name="QB_ROW_361330" localSheetId="0" hidden="1">Sheet1!$D$139</definedName>
    <definedName name="QB_ROW_362240" localSheetId="0" hidden="1">Sheet1!$E$132</definedName>
    <definedName name="QB_ROW_363030" localSheetId="0" hidden="1">Sheet1!$D$140</definedName>
    <definedName name="QB_ROW_363330" localSheetId="0" hidden="1">Sheet1!$D$142</definedName>
    <definedName name="QB_ROW_365030" localSheetId="0" hidden="1">Sheet1!$D$118</definedName>
    <definedName name="QB_ROW_365330" localSheetId="0" hidden="1">Sheet1!$D$123</definedName>
    <definedName name="QB_ROW_366240" localSheetId="0" hidden="1">Sheet1!$E$122</definedName>
    <definedName name="QB_ROW_376030" localSheetId="0" hidden="1">Sheet1!$D$56</definedName>
    <definedName name="QB_ROW_376330" localSheetId="0" hidden="1">Sheet1!$D$58</definedName>
    <definedName name="QB_ROW_380240" localSheetId="0" hidden="1">Sheet1!$E$133</definedName>
    <definedName name="QB_ROW_381240" localSheetId="0" hidden="1">Sheet1!$E$134</definedName>
    <definedName name="QB_ROW_382240" localSheetId="0" hidden="1">Sheet1!$E$135</definedName>
    <definedName name="QB_ROW_383240" localSheetId="0" hidden="1">Sheet1!$E$136</definedName>
    <definedName name="QB_ROW_384240" localSheetId="0" hidden="1">Sheet1!$E$137</definedName>
    <definedName name="QB_ROW_385240" localSheetId="0" hidden="1">Sheet1!$E$141</definedName>
    <definedName name="QB_ROW_386240" localSheetId="0" hidden="1">Sheet1!$E$145</definedName>
    <definedName name="QB_ROW_387030" localSheetId="0" hidden="1">Sheet1!$D$143</definedName>
    <definedName name="QB_ROW_387330" localSheetId="0" hidden="1">Sheet1!$D$146</definedName>
    <definedName name="QB_ROW_388240" localSheetId="0" hidden="1">Sheet1!$E$144</definedName>
    <definedName name="QB_ROW_391030" localSheetId="0" hidden="1">Sheet1!$D$147</definedName>
    <definedName name="QB_ROW_391330" localSheetId="0" hidden="1">Sheet1!$D$149</definedName>
    <definedName name="QB_ROW_392240" localSheetId="0" hidden="1">Sheet1!$E$148</definedName>
    <definedName name="QB_ROW_393030" localSheetId="0" hidden="1">Sheet1!$D$150</definedName>
    <definedName name="QB_ROW_393240" localSheetId="0" hidden="1">Sheet1!$E$156</definedName>
    <definedName name="QB_ROW_393330" localSheetId="0" hidden="1">Sheet1!$D$157</definedName>
    <definedName name="QB_ROW_398240" localSheetId="0" hidden="1">Sheet1!$E$151</definedName>
    <definedName name="QB_ROW_400240" localSheetId="0" hidden="1">Sheet1!$E$152</definedName>
    <definedName name="QB_ROW_401240" localSheetId="0" hidden="1">Sheet1!$E$153</definedName>
    <definedName name="QB_ROW_402240" localSheetId="0" hidden="1">Sheet1!$E$154</definedName>
    <definedName name="QB_ROW_403240" localSheetId="0" hidden="1">Sheet1!$E$155</definedName>
    <definedName name="QB_ROW_404030" localSheetId="0" hidden="1">Sheet1!$D$162</definedName>
    <definedName name="QB_ROW_404240" localSheetId="0" hidden="1">Sheet1!$E$164</definedName>
    <definedName name="QB_ROW_404330" localSheetId="0" hidden="1">Sheet1!$D$165</definedName>
    <definedName name="QB_ROW_406240" localSheetId="0" hidden="1">Sheet1!$E$163</definedName>
    <definedName name="QB_ROW_416030" localSheetId="0" hidden="1">Sheet1!$D$38</definedName>
    <definedName name="QB_ROW_416330" localSheetId="0" hidden="1">Sheet1!$D$43</definedName>
    <definedName name="QB_ROW_417240" localSheetId="0" hidden="1">Sheet1!$E$39</definedName>
    <definedName name="QB_ROW_418240" localSheetId="0" hidden="1">Sheet1!$E$40</definedName>
    <definedName name="QB_ROW_419240" localSheetId="0" hidden="1">Sheet1!$E$42</definedName>
    <definedName name="QB_ROW_420030" localSheetId="0" hidden="1">Sheet1!$D$50</definedName>
    <definedName name="QB_ROW_420330" localSheetId="0" hidden="1">Sheet1!$D$52</definedName>
    <definedName name="QB_ROW_421240" localSheetId="0" hidden="1">Sheet1!$E$51</definedName>
    <definedName name="QB_ROW_422240" localSheetId="0" hidden="1">Sheet1!$E$75</definedName>
    <definedName name="QB_ROW_424030" localSheetId="0" hidden="1">Sheet1!$D$158</definedName>
    <definedName name="QB_ROW_424240" localSheetId="0" hidden="1">Sheet1!$E$160</definedName>
    <definedName name="QB_ROW_424330" localSheetId="0" hidden="1">Sheet1!$D$161</definedName>
    <definedName name="QB_ROW_425240" localSheetId="0" hidden="1">Sheet1!$E$159</definedName>
    <definedName name="QB_ROW_426240" localSheetId="0" hidden="1">Sheet1!$E$119</definedName>
    <definedName name="QB_ROW_427240" localSheetId="0" hidden="1">Sheet1!$E$120</definedName>
    <definedName name="QB_ROW_428240" localSheetId="0" hidden="1">Sheet1!$E$121</definedName>
    <definedName name="QB_ROW_437220" localSheetId="0" hidden="1">Sheet1!$C$5</definedName>
    <definedName name="QB_ROW_440030" localSheetId="0" hidden="1">Sheet1!$D$124</definedName>
    <definedName name="QB_ROW_440330" localSheetId="0" hidden="1">Sheet1!$D$128</definedName>
    <definedName name="QB_ROW_441240" localSheetId="0" hidden="1">Sheet1!$E$125</definedName>
    <definedName name="QB_ROW_442240" localSheetId="0" hidden="1">Sheet1!$E$127</definedName>
    <definedName name="QB_ROW_443240" localSheetId="0" hidden="1">Sheet1!$E$126</definedName>
    <definedName name="QB_ROW_444240" localSheetId="0" hidden="1">Sheet1!$E$81</definedName>
    <definedName name="QB_ROW_448240" localSheetId="0" hidden="1">Sheet1!$E$93</definedName>
    <definedName name="QB_ROW_451240" localSheetId="0" hidden="1">Sheet1!$E$102</definedName>
    <definedName name="QB_ROW_452240" localSheetId="0" hidden="1">Sheet1!$E$91</definedName>
    <definedName name="QB_ROW_465240" localSheetId="0" hidden="1">Sheet1!$E$14</definedName>
    <definedName name="QBCANSUPPORTUPDATE" localSheetId="0">TRUE</definedName>
    <definedName name="QBCOMPANYFILENAME" localSheetId="0">"Q:\Dreamers Academy (58-0120)\Dreamers Academy 58-0120.qbw"</definedName>
    <definedName name="QBENDDATE" localSheetId="0">20240630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"9d69b0fd4892487c9e2da03596dde358"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5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H165" i="1"/>
  <c r="F165" i="1"/>
  <c r="H161" i="1"/>
  <c r="F161" i="1"/>
  <c r="H157" i="1"/>
  <c r="F157" i="1"/>
  <c r="H149" i="1"/>
  <c r="F149" i="1"/>
  <c r="H146" i="1"/>
  <c r="F146" i="1"/>
  <c r="H142" i="1"/>
  <c r="F142" i="1"/>
  <c r="H139" i="1"/>
  <c r="H166" i="1" s="1"/>
  <c r="F139" i="1"/>
  <c r="H128" i="1"/>
  <c r="F128" i="1"/>
  <c r="H123" i="1"/>
  <c r="F123" i="1"/>
  <c r="H117" i="1"/>
  <c r="F117" i="1"/>
  <c r="H114" i="1"/>
  <c r="F114" i="1"/>
  <c r="H110" i="1"/>
  <c r="F110" i="1"/>
  <c r="H94" i="1"/>
  <c r="F94" i="1"/>
  <c r="H89" i="1"/>
  <c r="F89" i="1"/>
  <c r="H86" i="1"/>
  <c r="F86" i="1"/>
  <c r="H82" i="1"/>
  <c r="F82" i="1"/>
  <c r="H78" i="1"/>
  <c r="F78" i="1"/>
  <c r="H58" i="1"/>
  <c r="F58" i="1"/>
  <c r="H55" i="1"/>
  <c r="F55" i="1"/>
  <c r="F52" i="1"/>
  <c r="H49" i="1"/>
  <c r="F49" i="1"/>
  <c r="H43" i="1"/>
  <c r="F43" i="1"/>
  <c r="H37" i="1"/>
  <c r="F37" i="1"/>
  <c r="H27" i="1"/>
  <c r="H129" i="1" s="1"/>
  <c r="H167" i="1" s="1"/>
  <c r="F27" i="1"/>
  <c r="H9" i="1"/>
  <c r="I41" i="1" s="1"/>
  <c r="F9" i="1"/>
  <c r="G4" i="1" s="1"/>
  <c r="H168" i="1" l="1"/>
  <c r="I168" i="1" s="1"/>
  <c r="I5" i="1"/>
  <c r="I6" i="1"/>
  <c r="I7" i="1"/>
  <c r="I8" i="1"/>
  <c r="I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2" i="1"/>
  <c r="I43" i="1"/>
  <c r="I45" i="1"/>
  <c r="I46" i="1"/>
  <c r="I47" i="1"/>
  <c r="I48" i="1"/>
  <c r="I49" i="1"/>
  <c r="I51" i="1"/>
  <c r="I52" i="1"/>
  <c r="I54" i="1"/>
  <c r="I55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4" i="1"/>
  <c r="I85" i="1"/>
  <c r="I86" i="1"/>
  <c r="I88" i="1"/>
  <c r="I89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2" i="1"/>
  <c r="I113" i="1"/>
  <c r="I114" i="1"/>
  <c r="I116" i="1"/>
  <c r="I117" i="1"/>
  <c r="I119" i="1"/>
  <c r="I120" i="1"/>
  <c r="I121" i="1"/>
  <c r="I122" i="1"/>
  <c r="I123" i="1"/>
  <c r="I125" i="1"/>
  <c r="I126" i="1"/>
  <c r="I127" i="1"/>
  <c r="I128" i="1"/>
  <c r="I129" i="1"/>
  <c r="I132" i="1"/>
  <c r="I133" i="1"/>
  <c r="I134" i="1"/>
  <c r="I135" i="1"/>
  <c r="I136" i="1"/>
  <c r="I137" i="1"/>
  <c r="I138" i="1"/>
  <c r="I139" i="1"/>
  <c r="I141" i="1"/>
  <c r="I142" i="1"/>
  <c r="I144" i="1"/>
  <c r="I145" i="1"/>
  <c r="I146" i="1"/>
  <c r="I148" i="1"/>
  <c r="I149" i="1"/>
  <c r="I151" i="1"/>
  <c r="I152" i="1"/>
  <c r="I153" i="1"/>
  <c r="I154" i="1"/>
  <c r="I155" i="1"/>
  <c r="I156" i="1"/>
  <c r="I157" i="1"/>
  <c r="I159" i="1"/>
  <c r="I160" i="1"/>
  <c r="I161" i="1"/>
  <c r="I163" i="1"/>
  <c r="I164" i="1"/>
  <c r="I165" i="1"/>
  <c r="I166" i="1"/>
  <c r="I167" i="1"/>
  <c r="I4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9" i="1"/>
  <c r="G40" i="1"/>
  <c r="G42" i="1"/>
  <c r="G45" i="1"/>
  <c r="G46" i="1"/>
  <c r="G47" i="1"/>
  <c r="G48" i="1"/>
  <c r="G51" i="1"/>
  <c r="G54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80" i="1"/>
  <c r="G81" i="1"/>
  <c r="G84" i="1"/>
  <c r="G85" i="1"/>
  <c r="G88" i="1"/>
  <c r="G91" i="1"/>
  <c r="G92" i="1"/>
  <c r="G93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2" i="1"/>
  <c r="G113" i="1"/>
  <c r="G116" i="1"/>
  <c r="G119" i="1"/>
  <c r="G120" i="1"/>
  <c r="G121" i="1"/>
  <c r="G122" i="1"/>
  <c r="G125" i="1"/>
  <c r="G126" i="1"/>
  <c r="G127" i="1"/>
  <c r="G132" i="1"/>
  <c r="G133" i="1"/>
  <c r="G134" i="1"/>
  <c r="G135" i="1"/>
  <c r="G136" i="1"/>
  <c r="G137" i="1"/>
  <c r="G138" i="1"/>
  <c r="G141" i="1"/>
  <c r="G144" i="1"/>
  <c r="G145" i="1"/>
  <c r="G148" i="1"/>
  <c r="G151" i="1"/>
  <c r="G152" i="1"/>
  <c r="G153" i="1"/>
  <c r="G154" i="1"/>
  <c r="G155" i="1"/>
  <c r="G156" i="1"/>
  <c r="G159" i="1"/>
  <c r="G160" i="1"/>
  <c r="G163" i="1"/>
  <c r="G164" i="1"/>
  <c r="G5" i="1"/>
  <c r="G6" i="1"/>
  <c r="G7" i="1"/>
  <c r="G8" i="1"/>
  <c r="G9" i="1"/>
  <c r="G27" i="1"/>
  <c r="F129" i="1"/>
  <c r="G37" i="1"/>
  <c r="G43" i="1"/>
  <c r="G49" i="1"/>
  <c r="G52" i="1"/>
  <c r="G55" i="1"/>
  <c r="G58" i="1"/>
  <c r="G78" i="1"/>
  <c r="G82" i="1"/>
  <c r="G86" i="1"/>
  <c r="G89" i="1"/>
  <c r="G94" i="1"/>
  <c r="G110" i="1"/>
  <c r="G114" i="1"/>
  <c r="G117" i="1"/>
  <c r="G123" i="1"/>
  <c r="G128" i="1"/>
  <c r="G139" i="1"/>
  <c r="F166" i="1"/>
  <c r="G166" i="1" s="1"/>
  <c r="G142" i="1"/>
  <c r="G146" i="1"/>
  <c r="G149" i="1"/>
  <c r="G157" i="1"/>
  <c r="G161" i="1"/>
  <c r="G165" i="1"/>
  <c r="G129" i="1" l="1"/>
  <c r="F167" i="1"/>
  <c r="G167" i="1" l="1"/>
  <c r="F168" i="1"/>
  <c r="G168" i="1" s="1"/>
</calcChain>
</file>

<file path=xl/sharedStrings.xml><?xml version="1.0" encoding="utf-8"?>
<sst xmlns="http://schemas.openxmlformats.org/spreadsheetml/2006/main" count="172" uniqueCount="171">
  <si>
    <t>Jul '22 - Jun 23</t>
  </si>
  <si>
    <t>Jul '23 - Jun 24</t>
  </si>
  <si>
    <t>Income</t>
  </si>
  <si>
    <t>110-R · General Operating</t>
  </si>
  <si>
    <t>3326 · Interest Income Bond</t>
  </si>
  <si>
    <t>3397000 · Capital Outlay</t>
  </si>
  <si>
    <t>411-R · Internal Revenue</t>
  </si>
  <si>
    <t>421-R · Federal Grants</t>
  </si>
  <si>
    <t>Total Income</t>
  </si>
  <si>
    <t>Expense</t>
  </si>
  <si>
    <t>110-E · Expenditures</t>
  </si>
  <si>
    <t>5100000 · Instruction</t>
  </si>
  <si>
    <t>5100120 · Classroom Teachers</t>
  </si>
  <si>
    <t>5100130 · Other Teachers</t>
  </si>
  <si>
    <t>5100150 · Substitute</t>
  </si>
  <si>
    <t>5100160 · Other Support Services</t>
  </si>
  <si>
    <t>5100210 · Retirement</t>
  </si>
  <si>
    <t>5100220 · Social Security</t>
  </si>
  <si>
    <t>5100230 · Group Insurance</t>
  </si>
  <si>
    <t>5100240 · Workers Compensation</t>
  </si>
  <si>
    <t>5100250 · Unemployment Compensation</t>
  </si>
  <si>
    <t>5100260 · Medicare</t>
  </si>
  <si>
    <t>5100510 · Classroom Supplies</t>
  </si>
  <si>
    <t>5100520 · Textbooks</t>
  </si>
  <si>
    <t>5100590 · Other Materials and Supplies</t>
  </si>
  <si>
    <t>5100730 · Dues and Subscriptions</t>
  </si>
  <si>
    <t>Total 5100000 · Instruction</t>
  </si>
  <si>
    <t>5200000 · ESE Instruction</t>
  </si>
  <si>
    <t>5200120 · Classroom Teachers ESE</t>
  </si>
  <si>
    <t>5200130 · Other Instructional Personnel</t>
  </si>
  <si>
    <t>5200160 · Other Support Personnel</t>
  </si>
  <si>
    <t>5200220 · Social Security ESE</t>
  </si>
  <si>
    <t>5200250 · Unemployment Compensation ESE</t>
  </si>
  <si>
    <t>5200260 · Medicare ESE</t>
  </si>
  <si>
    <t>5200310 · Contract ESE Teacher</t>
  </si>
  <si>
    <t>5200510 · ESE Supplies</t>
  </si>
  <si>
    <t>Total 5200000 · ESE Instruction</t>
  </si>
  <si>
    <t>6100000 · Student Support Services</t>
  </si>
  <si>
    <t>6100160 · Nurse</t>
  </si>
  <si>
    <t>6100220 · Nurse Social Security</t>
  </si>
  <si>
    <t>6100260 · Nurse Medicare</t>
  </si>
  <si>
    <t>Total 6100000 · Student Support Services</t>
  </si>
  <si>
    <t>6300000 · Instruction &amp; Curriculum Develo</t>
  </si>
  <si>
    <t>6300160 · Instruct and Curr Salary</t>
  </si>
  <si>
    <t>6300220 · Instruct and Curriculum Social</t>
  </si>
  <si>
    <t>6300260 · Instruction and Curr Medicare</t>
  </si>
  <si>
    <t>6300510 · Curriculum Supplies</t>
  </si>
  <si>
    <t>Total 6300000 · Instruction &amp; Curriculum Develo</t>
  </si>
  <si>
    <t>6400000 · Instructional Staff Training Se</t>
  </si>
  <si>
    <t>6400310 · Prof and Tech Training</t>
  </si>
  <si>
    <t>Total 6400000 · Instructional Staff Training Se</t>
  </si>
  <si>
    <t>7100000 · Board Expenses</t>
  </si>
  <si>
    <t>7100310 · Professional and Technical Serv</t>
  </si>
  <si>
    <t>Total 7100000 · Board Expenses</t>
  </si>
  <si>
    <t>7200000 · General Administration</t>
  </si>
  <si>
    <t>7200730 · District Administrative Fee</t>
  </si>
  <si>
    <t>Total 7200000 · General Administration</t>
  </si>
  <si>
    <t>7300000 · School Administration</t>
  </si>
  <si>
    <t>7300110 · Admin Salary</t>
  </si>
  <si>
    <t>7300160 · Administrtive support</t>
  </si>
  <si>
    <t>7300220 · Social Security Admin</t>
  </si>
  <si>
    <t>7300230 · Group Insurance Admin</t>
  </si>
  <si>
    <t>7300240 · Workers Compensation Admin</t>
  </si>
  <si>
    <t>7300250 · Unemployment Comp Admin</t>
  </si>
  <si>
    <t>7300260 · Medicare Admin</t>
  </si>
  <si>
    <t>7300320 · Insurance</t>
  </si>
  <si>
    <t>7300330 · Travel Costs</t>
  </si>
  <si>
    <t>7300360 · Machinery and Equpment rental</t>
  </si>
  <si>
    <t>7300391 · Advertising</t>
  </si>
  <si>
    <t>7300392 · Printing</t>
  </si>
  <si>
    <t>7300393 · Postage</t>
  </si>
  <si>
    <t>7300510 · Office Supplies</t>
  </si>
  <si>
    <t>7300590 · Other Materials and Supplies</t>
  </si>
  <si>
    <t>7300641 · Capitalized Furniture and Equip</t>
  </si>
  <si>
    <t>7300730 · Dues and Subscriptions</t>
  </si>
  <si>
    <t>7300780 · Depreciation</t>
  </si>
  <si>
    <t>Total 7300000 · School Administration</t>
  </si>
  <si>
    <t>7400000 · Facility and Acquisition</t>
  </si>
  <si>
    <t>7400360 · Rent</t>
  </si>
  <si>
    <t>7400780 · Facility Depreciation</t>
  </si>
  <si>
    <t>Total 7400000 · Facility and Acquisition</t>
  </si>
  <si>
    <t>7500000 · Fiscal Services</t>
  </si>
  <si>
    <t>7500310 · Professional &amp; Technical Servic</t>
  </si>
  <si>
    <t>7500000 · Fiscal Services - Other</t>
  </si>
  <si>
    <t>Total 7500000 · Fiscal Services</t>
  </si>
  <si>
    <t>7720000 · Information Services</t>
  </si>
  <si>
    <t>7720370 · Postage</t>
  </si>
  <si>
    <t>Total 7720000 · Information Services</t>
  </si>
  <si>
    <t>7800000 · Transportation</t>
  </si>
  <si>
    <t>7800350 · Repairs and Maintenace</t>
  </si>
  <si>
    <t>7800390 · Transportation (Regular)</t>
  </si>
  <si>
    <t>7800780 · Depreciation</t>
  </si>
  <si>
    <t>Total 7800000 · Transportation</t>
  </si>
  <si>
    <t>7900000 · Operations of the Plant</t>
  </si>
  <si>
    <t>7900160 · Other Support Services</t>
  </si>
  <si>
    <t>7900220 · Social Security</t>
  </si>
  <si>
    <t>7900250 · Unemployment</t>
  </si>
  <si>
    <t>7900260 · Medicare</t>
  </si>
  <si>
    <t>7900310 · Prof and Tech Expenses</t>
  </si>
  <si>
    <t>7900320 · Insurance and Bond Premium</t>
  </si>
  <si>
    <t>7900360 · Property Taxes</t>
  </si>
  <si>
    <t>7900370 · Telephone</t>
  </si>
  <si>
    <t>7900380 · Public Utilities Services</t>
  </si>
  <si>
    <t>7900390 · Purchased Services</t>
  </si>
  <si>
    <t>7900391 · Security</t>
  </si>
  <si>
    <t>7900430 · Electricity</t>
  </si>
  <si>
    <t>7900590 · Other Materials and Supplies</t>
  </si>
  <si>
    <t>7900730 · Dues and Fees</t>
  </si>
  <si>
    <t>Total 7900000 · Operations of the Plant</t>
  </si>
  <si>
    <t>8100000 · Maintenance of Plant</t>
  </si>
  <si>
    <t>8100310 · Repair and Maintenance Prof and</t>
  </si>
  <si>
    <t>8100350 · Repairs and Maintenance</t>
  </si>
  <si>
    <t>Total 8100000 · Maintenance of Plant</t>
  </si>
  <si>
    <t>8200000 · Technology Services</t>
  </si>
  <si>
    <t>8200310 · Professional and Technical Serv</t>
  </si>
  <si>
    <t>Total 8200000 · Technology Services</t>
  </si>
  <si>
    <t>9100000 · Community Services</t>
  </si>
  <si>
    <t>9100160 · Aftercare Salaries</t>
  </si>
  <si>
    <t>9100220 · Aftercare Social Security</t>
  </si>
  <si>
    <t>9100260 · Aftercare Medicare</t>
  </si>
  <si>
    <t>9100590 · Other Materials and Supplies</t>
  </si>
  <si>
    <t>Total 9100000 · Community Services</t>
  </si>
  <si>
    <t>9200000 · Debt Services</t>
  </si>
  <si>
    <t>9200310 · Professional And Technical</t>
  </si>
  <si>
    <t>9200720 · Interest Expense</t>
  </si>
  <si>
    <t>9200730 · Dues and Fees</t>
  </si>
  <si>
    <t>Total 9200000 · Debt Services</t>
  </si>
  <si>
    <t>Total 110-E · Expenditures</t>
  </si>
  <si>
    <t>421-E · Federal Grant Expenses</t>
  </si>
  <si>
    <t>510000T · Instruction</t>
  </si>
  <si>
    <t>510-120 · Classroom Teacher T1</t>
  </si>
  <si>
    <t>510-510 · Academic Supplies</t>
  </si>
  <si>
    <t>510-520 · Textbooks</t>
  </si>
  <si>
    <t>510-610 · Library Books</t>
  </si>
  <si>
    <t>510-642 · NonCap Furnitutre Fix and Equip</t>
  </si>
  <si>
    <t>510-644 · NonCap Computer Hardware</t>
  </si>
  <si>
    <t>510000T · Instruction - Other</t>
  </si>
  <si>
    <t>Total 510000T · Instruction</t>
  </si>
  <si>
    <t>640000T · Instructional Staffing Services</t>
  </si>
  <si>
    <t>640-310 · Prof and Tech Services</t>
  </si>
  <si>
    <t>Total 640000T · Instructional Staffing Services</t>
  </si>
  <si>
    <t>650000T · Instructional-Realated Technolo</t>
  </si>
  <si>
    <t>650-319 · Tech Related Professional Servi</t>
  </si>
  <si>
    <t>650-644 · NonCap Computer Hardware</t>
  </si>
  <si>
    <t>Total 650000T · Instructional-Realated Technolo</t>
  </si>
  <si>
    <t>710000T · Board Expenses</t>
  </si>
  <si>
    <t>710-320 · Insurance</t>
  </si>
  <si>
    <t>Total 710000T · Board Expenses</t>
  </si>
  <si>
    <t>730000T · School Administration</t>
  </si>
  <si>
    <t>730-369 · Tech Related Rentals</t>
  </si>
  <si>
    <t>730-642 · NonCap Furnitutre Fix and Equip</t>
  </si>
  <si>
    <t>730-643 · Cap Computer Hardware</t>
  </si>
  <si>
    <t>730-648 · Tech Cap Furnitutre Fix and Equ</t>
  </si>
  <si>
    <t>730-730 · Dues and Fees</t>
  </si>
  <si>
    <t>730000T · School Administration - Other</t>
  </si>
  <si>
    <t>Total 730000T · School Administration</t>
  </si>
  <si>
    <t>750000T · Fiscal Services</t>
  </si>
  <si>
    <t>750-310 · Prof and Tech</t>
  </si>
  <si>
    <t>750000T · Fiscal Services - Other</t>
  </si>
  <si>
    <t>Total 750000T · Fiscal Services</t>
  </si>
  <si>
    <t>772000T · Information Services</t>
  </si>
  <si>
    <t>772-390 · Other Purchased Services</t>
  </si>
  <si>
    <t>772000T · Information Services - Other</t>
  </si>
  <si>
    <t>Total 772000T · Information Services</t>
  </si>
  <si>
    <t>Total 421-E · Federal Grant Expenses</t>
  </si>
  <si>
    <t>Total Expense</t>
  </si>
  <si>
    <t>Net Income</t>
  </si>
  <si>
    <t>% of Rev</t>
  </si>
  <si>
    <t xml:space="preserve">6100250 · Unemployment </t>
  </si>
  <si>
    <t>New GASB reporting standards</t>
  </si>
  <si>
    <t>SRQ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</si>
</sst>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/>
    <xf numFmtId="10" fontId="4" fillId="0" borderId="2" xfId="0" applyNumberFormat="1" applyFont="1" applyBorder="1"/>
    <xf numFmtId="10" fontId="4" fillId="0" borderId="3" xfId="0" applyNumberFormat="1" applyFont="1" applyBorder="1"/>
    <xf numFmtId="10" fontId="4" fillId="0" borderId="6" xfId="0" applyNumberFormat="1" applyFont="1" applyBorder="1"/>
  </cellXfs>
  <cellStyles count="2">
    <cellStyle name="Normal" xfId="0" builtinId="0"/>
    <cellStyle name="Normal 2" xfId="1" xr:uid="{54A6F280-E3A6-4658-AA81-D5420EA27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82550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82550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CAF30-A760-4058-B65A-260B9E21E425}">
  <sheetPr codeName="Sheet1"/>
  <dimension ref="A1:J169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sqref="A1:XFD1048576"/>
    </sheetView>
  </sheetViews>
  <sheetFormatPr defaultRowHeight="10.5" outlineLevelRow="4" outlineLevelCol="1" x14ac:dyDescent="0.25"/>
  <cols>
    <col min="1" max="4" width="3" style="8" customWidth="1"/>
    <col min="5" max="5" width="36.54296875" style="8" customWidth="1"/>
    <col min="6" max="6" width="12.26953125" style="13" bestFit="1" customWidth="1" outlineLevel="1"/>
    <col min="7" max="7" width="11.453125" style="13" customWidth="1" outlineLevel="1"/>
    <col min="8" max="8" width="12.26953125" style="13" bestFit="1" customWidth="1" outlineLevel="1"/>
    <col min="9" max="9" width="12" style="13" customWidth="1" outlineLevel="1"/>
    <col min="10" max="16384" width="8.7265625" style="13"/>
  </cols>
  <sheetData>
    <row r="1" spans="1:9" ht="11" thickBot="1" x14ac:dyDescent="0.3">
      <c r="A1" s="1"/>
      <c r="B1" s="1"/>
      <c r="C1" s="1"/>
      <c r="D1" s="1"/>
      <c r="E1" s="1"/>
      <c r="F1" s="11"/>
      <c r="G1" s="12"/>
      <c r="H1" s="11"/>
      <c r="I1" s="12"/>
    </row>
    <row r="2" spans="1:9" s="15" customFormat="1" ht="11.5" thickTop="1" thickBot="1" x14ac:dyDescent="0.3">
      <c r="A2" s="9"/>
      <c r="B2" s="9"/>
      <c r="C2" s="9"/>
      <c r="D2" s="9"/>
      <c r="E2" s="9"/>
      <c r="F2" s="10" t="s">
        <v>0</v>
      </c>
      <c r="G2" s="14" t="s">
        <v>167</v>
      </c>
      <c r="H2" s="10" t="s">
        <v>1</v>
      </c>
      <c r="I2" s="14" t="s">
        <v>167</v>
      </c>
    </row>
    <row r="3" spans="1:9" ht="11" outlineLevel="2" thickTop="1" x14ac:dyDescent="0.25">
      <c r="A3" s="1"/>
      <c r="B3" s="1" t="s">
        <v>2</v>
      </c>
      <c r="C3" s="1"/>
      <c r="D3" s="1"/>
      <c r="E3" s="1"/>
      <c r="F3" s="2"/>
      <c r="G3" s="3"/>
      <c r="H3" s="2"/>
      <c r="I3" s="3"/>
    </row>
    <row r="4" spans="1:9" outlineLevel="2" x14ac:dyDescent="0.25">
      <c r="A4" s="1"/>
      <c r="B4" s="1"/>
      <c r="C4" s="1" t="s">
        <v>3</v>
      </c>
      <c r="D4" s="1"/>
      <c r="E4" s="1"/>
      <c r="F4" s="2">
        <v>3296014.25</v>
      </c>
      <c r="G4" s="16">
        <f>F4/$F$9</f>
        <v>0.84190428935737072</v>
      </c>
      <c r="H4" s="2">
        <v>4637975</v>
      </c>
      <c r="I4" s="16">
        <f>H4/$H$9</f>
        <v>0.82822762388555127</v>
      </c>
    </row>
    <row r="5" spans="1:9" outlineLevel="2" x14ac:dyDescent="0.25">
      <c r="A5" s="1"/>
      <c r="B5" s="1"/>
      <c r="C5" s="1" t="s">
        <v>4</v>
      </c>
      <c r="D5" s="1"/>
      <c r="E5" s="1"/>
      <c r="F5" s="2">
        <v>420</v>
      </c>
      <c r="G5" s="16">
        <f t="shared" ref="G5:G69" si="0">F5/$F$9</f>
        <v>1.0728102936147673E-4</v>
      </c>
      <c r="H5" s="2">
        <v>240000</v>
      </c>
      <c r="I5" s="16">
        <f t="shared" ref="I5:I69" si="1">H5/$H$9</f>
        <v>4.285806407592372E-2</v>
      </c>
    </row>
    <row r="6" spans="1:9" outlineLevel="2" x14ac:dyDescent="0.25">
      <c r="A6" s="1"/>
      <c r="B6" s="1"/>
      <c r="C6" s="1" t="s">
        <v>5</v>
      </c>
      <c r="D6" s="1"/>
      <c r="E6" s="1"/>
      <c r="F6" s="2">
        <v>30000</v>
      </c>
      <c r="G6" s="16">
        <f t="shared" si="0"/>
        <v>7.6629306686769091E-3</v>
      </c>
      <c r="H6" s="2">
        <v>220000</v>
      </c>
      <c r="I6" s="16">
        <f t="shared" si="1"/>
        <v>3.9286558736263411E-2</v>
      </c>
    </row>
    <row r="7" spans="1:9" outlineLevel="2" x14ac:dyDescent="0.25">
      <c r="A7" s="1"/>
      <c r="B7" s="1"/>
      <c r="C7" s="1" t="s">
        <v>6</v>
      </c>
      <c r="D7" s="1"/>
      <c r="E7" s="1"/>
      <c r="F7" s="2">
        <v>139000</v>
      </c>
      <c r="G7" s="16">
        <f t="shared" si="0"/>
        <v>3.5504912098203008E-2</v>
      </c>
      <c r="H7" s="2">
        <v>148000</v>
      </c>
      <c r="I7" s="16">
        <f t="shared" si="1"/>
        <v>2.6429139513486292E-2</v>
      </c>
    </row>
    <row r="8" spans="1:9" ht="11" outlineLevel="2" thickBot="1" x14ac:dyDescent="0.3">
      <c r="A8" s="1"/>
      <c r="B8" s="1"/>
      <c r="C8" s="1" t="s">
        <v>7</v>
      </c>
      <c r="D8" s="1"/>
      <c r="E8" s="1"/>
      <c r="F8" s="4">
        <v>449517</v>
      </c>
      <c r="G8" s="17">
        <f t="shared" si="0"/>
        <v>0.11482058684638793</v>
      </c>
      <c r="H8" s="4">
        <v>353904.63</v>
      </c>
      <c r="I8" s="17">
        <f t="shared" si="1"/>
        <v>6.319861378877531E-2</v>
      </c>
    </row>
    <row r="9" spans="1:9" outlineLevel="1" x14ac:dyDescent="0.25">
      <c r="A9" s="1"/>
      <c r="B9" s="1" t="s">
        <v>8</v>
      </c>
      <c r="C9" s="1"/>
      <c r="D9" s="1"/>
      <c r="E9" s="1"/>
      <c r="F9" s="2">
        <f>ROUND(SUM(F3:F8),5)</f>
        <v>3914951.25</v>
      </c>
      <c r="G9" s="16">
        <f t="shared" si="0"/>
        <v>1</v>
      </c>
      <c r="H9" s="2">
        <f>ROUND(SUM(H3:H8),5)</f>
        <v>5599879.6299999999</v>
      </c>
      <c r="I9" s="16">
        <f t="shared" si="1"/>
        <v>1</v>
      </c>
    </row>
    <row r="10" spans="1:9" outlineLevel="2" x14ac:dyDescent="0.25">
      <c r="A10" s="1"/>
      <c r="B10" s="1" t="s">
        <v>9</v>
      </c>
      <c r="C10" s="1"/>
      <c r="D10" s="1"/>
      <c r="E10" s="1"/>
      <c r="F10" s="2"/>
      <c r="G10" s="16"/>
      <c r="H10" s="2"/>
      <c r="I10" s="16"/>
    </row>
    <row r="11" spans="1:9" outlineLevel="3" x14ac:dyDescent="0.25">
      <c r="A11" s="1"/>
      <c r="B11" s="1"/>
      <c r="C11" s="1" t="s">
        <v>10</v>
      </c>
      <c r="D11" s="1"/>
      <c r="E11" s="1"/>
      <c r="F11" s="2"/>
      <c r="G11" s="16"/>
      <c r="H11" s="2"/>
      <c r="I11" s="16"/>
    </row>
    <row r="12" spans="1:9" outlineLevel="4" x14ac:dyDescent="0.25">
      <c r="A12" s="1"/>
      <c r="B12" s="1"/>
      <c r="C12" s="1"/>
      <c r="D12" s="1" t="s">
        <v>11</v>
      </c>
      <c r="E12" s="1"/>
      <c r="F12" s="2"/>
      <c r="G12" s="16"/>
      <c r="H12" s="2"/>
      <c r="I12" s="16"/>
    </row>
    <row r="13" spans="1:9" outlineLevel="4" x14ac:dyDescent="0.25">
      <c r="A13" s="1"/>
      <c r="B13" s="1"/>
      <c r="C13" s="1"/>
      <c r="D13" s="1"/>
      <c r="E13" s="1" t="s">
        <v>12</v>
      </c>
      <c r="F13" s="2">
        <v>1097125</v>
      </c>
      <c r="G13" s="16">
        <f t="shared" si="0"/>
        <v>0.28023976032907177</v>
      </c>
      <c r="H13" s="2">
        <v>1518619</v>
      </c>
      <c r="I13" s="16">
        <f t="shared" si="1"/>
        <v>0.27118779337047999</v>
      </c>
    </row>
    <row r="14" spans="1:9" outlineLevel="4" x14ac:dyDescent="0.25">
      <c r="A14" s="1"/>
      <c r="B14" s="1"/>
      <c r="C14" s="1"/>
      <c r="D14" s="1"/>
      <c r="E14" s="1" t="s">
        <v>13</v>
      </c>
      <c r="F14" s="2">
        <v>0</v>
      </c>
      <c r="G14" s="16">
        <f t="shared" si="0"/>
        <v>0</v>
      </c>
      <c r="H14" s="2">
        <v>296046</v>
      </c>
      <c r="I14" s="16">
        <f t="shared" si="1"/>
        <v>5.2866493489253805E-2</v>
      </c>
    </row>
    <row r="15" spans="1:9" outlineLevel="4" x14ac:dyDescent="0.25">
      <c r="A15" s="1"/>
      <c r="B15" s="1"/>
      <c r="C15" s="1"/>
      <c r="D15" s="1"/>
      <c r="E15" s="1" t="s">
        <v>14</v>
      </c>
      <c r="F15" s="2">
        <v>22000</v>
      </c>
      <c r="G15" s="16">
        <f t="shared" si="0"/>
        <v>5.6194824903630664E-3</v>
      </c>
      <c r="H15" s="2">
        <v>10000</v>
      </c>
      <c r="I15" s="16">
        <f t="shared" si="1"/>
        <v>1.7857526698301549E-3</v>
      </c>
    </row>
    <row r="16" spans="1:9" outlineLevel="4" x14ac:dyDescent="0.25">
      <c r="A16" s="1"/>
      <c r="B16" s="1"/>
      <c r="C16" s="1"/>
      <c r="D16" s="1"/>
      <c r="E16" s="1" t="s">
        <v>15</v>
      </c>
      <c r="F16" s="2">
        <v>266000</v>
      </c>
      <c r="G16" s="16">
        <f t="shared" si="0"/>
        <v>6.7944651928935257E-2</v>
      </c>
      <c r="H16" s="2">
        <v>259000</v>
      </c>
      <c r="I16" s="16">
        <f t="shared" si="1"/>
        <v>4.625099414860101E-2</v>
      </c>
    </row>
    <row r="17" spans="1:9" outlineLevel="4" x14ac:dyDescent="0.25">
      <c r="A17" s="1"/>
      <c r="B17" s="1"/>
      <c r="C17" s="1"/>
      <c r="D17" s="1"/>
      <c r="E17" s="1" t="s">
        <v>16</v>
      </c>
      <c r="F17" s="2">
        <v>0</v>
      </c>
      <c r="G17" s="16">
        <f t="shared" si="0"/>
        <v>0</v>
      </c>
      <c r="H17" s="2">
        <v>0</v>
      </c>
      <c r="I17" s="16">
        <f t="shared" si="1"/>
        <v>0</v>
      </c>
    </row>
    <row r="18" spans="1:9" outlineLevel="4" x14ac:dyDescent="0.25">
      <c r="A18" s="1"/>
      <c r="B18" s="1"/>
      <c r="C18" s="1"/>
      <c r="D18" s="1"/>
      <c r="E18" s="1" t="s">
        <v>17</v>
      </c>
      <c r="F18" s="2">
        <v>85877.75</v>
      </c>
      <c r="G18" s="16">
        <f t="shared" si="0"/>
        <v>2.1935841474398948E-2</v>
      </c>
      <c r="H18" s="2">
        <v>129187.23</v>
      </c>
      <c r="I18" s="16">
        <f t="shared" si="1"/>
        <v>2.3069644088046227E-2</v>
      </c>
    </row>
    <row r="19" spans="1:9" outlineLevel="4" x14ac:dyDescent="0.25">
      <c r="A19" s="1"/>
      <c r="B19" s="1"/>
      <c r="C19" s="1"/>
      <c r="D19" s="1"/>
      <c r="E19" s="1" t="s">
        <v>18</v>
      </c>
      <c r="F19" s="2">
        <v>68156.25</v>
      </c>
      <c r="G19" s="16">
        <f t="shared" si="0"/>
        <v>1.7409220612900352E-2</v>
      </c>
      <c r="H19" s="2">
        <v>124419.9</v>
      </c>
      <c r="I19" s="16">
        <f t="shared" si="1"/>
        <v>2.221831686050009E-2</v>
      </c>
    </row>
    <row r="20" spans="1:9" outlineLevel="4" x14ac:dyDescent="0.25">
      <c r="A20" s="1"/>
      <c r="B20" s="1"/>
      <c r="C20" s="1"/>
      <c r="D20" s="1"/>
      <c r="E20" s="1" t="s">
        <v>19</v>
      </c>
      <c r="F20" s="2">
        <v>0</v>
      </c>
      <c r="G20" s="16">
        <f t="shared" si="0"/>
        <v>0</v>
      </c>
      <c r="H20" s="2">
        <v>0</v>
      </c>
      <c r="I20" s="16">
        <f t="shared" si="1"/>
        <v>0</v>
      </c>
    </row>
    <row r="21" spans="1:9" outlineLevel="4" x14ac:dyDescent="0.25">
      <c r="A21" s="1"/>
      <c r="B21" s="1"/>
      <c r="C21" s="1"/>
      <c r="D21" s="1"/>
      <c r="E21" s="1" t="s">
        <v>20</v>
      </c>
      <c r="F21" s="2">
        <v>10584</v>
      </c>
      <c r="G21" s="16">
        <f t="shared" si="0"/>
        <v>2.7034819399092136E-3</v>
      </c>
      <c r="H21" s="2">
        <v>10584</v>
      </c>
      <c r="I21" s="16">
        <f t="shared" si="1"/>
        <v>1.8900406257482359E-3</v>
      </c>
    </row>
    <row r="22" spans="1:9" outlineLevel="4" x14ac:dyDescent="0.25">
      <c r="A22" s="1"/>
      <c r="B22" s="1"/>
      <c r="C22" s="1"/>
      <c r="D22" s="1"/>
      <c r="E22" s="1" t="s">
        <v>21</v>
      </c>
      <c r="F22" s="2">
        <v>19765.310000000001</v>
      </c>
      <c r="G22" s="16">
        <f t="shared" si="0"/>
        <v>5.0486733391635471E-3</v>
      </c>
      <c r="H22" s="2">
        <v>30068.14</v>
      </c>
      <c r="I22" s="16">
        <f t="shared" si="1"/>
        <v>5.3694261281826876E-3</v>
      </c>
    </row>
    <row r="23" spans="1:9" outlineLevel="4" x14ac:dyDescent="0.25">
      <c r="A23" s="1"/>
      <c r="B23" s="1"/>
      <c r="C23" s="1"/>
      <c r="D23" s="1"/>
      <c r="E23" s="1" t="s">
        <v>22</v>
      </c>
      <c r="F23" s="2">
        <v>41500</v>
      </c>
      <c r="G23" s="16">
        <f t="shared" si="0"/>
        <v>1.0600387425003056E-2</v>
      </c>
      <c r="H23" s="2">
        <v>20000</v>
      </c>
      <c r="I23" s="16">
        <f t="shared" si="1"/>
        <v>3.5715053396603099E-3</v>
      </c>
    </row>
    <row r="24" spans="1:9" outlineLevel="4" x14ac:dyDescent="0.25">
      <c r="A24" s="1"/>
      <c r="B24" s="1"/>
      <c r="C24" s="1"/>
      <c r="D24" s="1"/>
      <c r="E24" s="1" t="s">
        <v>23</v>
      </c>
      <c r="F24" s="2">
        <v>0</v>
      </c>
      <c r="G24" s="16">
        <f t="shared" si="0"/>
        <v>0</v>
      </c>
      <c r="H24" s="2">
        <v>0</v>
      </c>
      <c r="I24" s="16">
        <f t="shared" si="1"/>
        <v>0</v>
      </c>
    </row>
    <row r="25" spans="1:9" outlineLevel="4" x14ac:dyDescent="0.25">
      <c r="A25" s="1"/>
      <c r="B25" s="1"/>
      <c r="C25" s="1"/>
      <c r="D25" s="1"/>
      <c r="E25" s="1" t="s">
        <v>24</v>
      </c>
      <c r="F25" s="2">
        <v>10000</v>
      </c>
      <c r="G25" s="16">
        <f t="shared" si="0"/>
        <v>2.5543102228923029E-3</v>
      </c>
      <c r="H25" s="2">
        <v>12000</v>
      </c>
      <c r="I25" s="16">
        <f t="shared" si="1"/>
        <v>2.1429032037961859E-3</v>
      </c>
    </row>
    <row r="26" spans="1:9" ht="11" outlineLevel="4" thickBot="1" x14ac:dyDescent="0.3">
      <c r="A26" s="1"/>
      <c r="B26" s="1"/>
      <c r="C26" s="1"/>
      <c r="D26" s="1"/>
      <c r="E26" s="1" t="s">
        <v>25</v>
      </c>
      <c r="F26" s="4">
        <v>1000</v>
      </c>
      <c r="G26" s="17">
        <f t="shared" si="0"/>
        <v>2.5543102228923028E-4</v>
      </c>
      <c r="H26" s="4">
        <v>1000</v>
      </c>
      <c r="I26" s="17">
        <f t="shared" si="1"/>
        <v>1.7857526698301549E-4</v>
      </c>
    </row>
    <row r="27" spans="1:9" outlineLevel="3" x14ac:dyDescent="0.25">
      <c r="A27" s="1"/>
      <c r="B27" s="1"/>
      <c r="C27" s="1"/>
      <c r="D27" s="1" t="s">
        <v>26</v>
      </c>
      <c r="E27" s="1"/>
      <c r="F27" s="2">
        <f>ROUND(SUM(F12:F26),5)</f>
        <v>1622008.31</v>
      </c>
      <c r="G27" s="16">
        <f t="shared" si="0"/>
        <v>0.41431124078492676</v>
      </c>
      <c r="H27" s="2">
        <f>ROUND(SUM(H12:H26),5)</f>
        <v>2410924.27</v>
      </c>
      <c r="I27" s="16">
        <f t="shared" si="1"/>
        <v>0.43053144519108172</v>
      </c>
    </row>
    <row r="28" spans="1:9" outlineLevel="4" x14ac:dyDescent="0.25">
      <c r="A28" s="1"/>
      <c r="B28" s="1"/>
      <c r="C28" s="1"/>
      <c r="D28" s="1" t="s">
        <v>27</v>
      </c>
      <c r="E28" s="1"/>
      <c r="F28" s="2"/>
      <c r="G28" s="16"/>
      <c r="H28" s="2"/>
      <c r="I28" s="16"/>
    </row>
    <row r="29" spans="1:9" outlineLevel="4" x14ac:dyDescent="0.25">
      <c r="A29" s="1"/>
      <c r="B29" s="1"/>
      <c r="C29" s="1"/>
      <c r="D29" s="1"/>
      <c r="E29" s="1" t="s">
        <v>28</v>
      </c>
      <c r="F29" s="2">
        <v>65000</v>
      </c>
      <c r="G29" s="16">
        <f t="shared" si="0"/>
        <v>1.6603016448799968E-2</v>
      </c>
      <c r="H29" s="2">
        <v>66999.960000000006</v>
      </c>
      <c r="I29" s="16">
        <f t="shared" si="1"/>
        <v>1.196453574485136E-2</v>
      </c>
    </row>
    <row r="30" spans="1:9" outlineLevel="4" x14ac:dyDescent="0.25">
      <c r="A30" s="1"/>
      <c r="B30" s="1"/>
      <c r="C30" s="1"/>
      <c r="D30" s="1"/>
      <c r="E30" s="1" t="s">
        <v>29</v>
      </c>
      <c r="F30" s="2">
        <v>0</v>
      </c>
      <c r="G30" s="16">
        <f t="shared" si="0"/>
        <v>0</v>
      </c>
      <c r="H30" s="2">
        <v>0</v>
      </c>
      <c r="I30" s="16">
        <f t="shared" si="1"/>
        <v>0</v>
      </c>
    </row>
    <row r="31" spans="1:9" outlineLevel="4" x14ac:dyDescent="0.25">
      <c r="A31" s="1"/>
      <c r="B31" s="1"/>
      <c r="C31" s="1"/>
      <c r="D31" s="1"/>
      <c r="E31" s="1" t="s">
        <v>30</v>
      </c>
      <c r="F31" s="2">
        <v>68000</v>
      </c>
      <c r="G31" s="16">
        <f t="shared" si="0"/>
        <v>1.7369309515667661E-2</v>
      </c>
      <c r="H31" s="2">
        <v>0</v>
      </c>
      <c r="I31" s="16">
        <f t="shared" si="1"/>
        <v>0</v>
      </c>
    </row>
    <row r="32" spans="1:9" outlineLevel="4" x14ac:dyDescent="0.25">
      <c r="A32" s="1"/>
      <c r="B32" s="1"/>
      <c r="C32" s="1"/>
      <c r="D32" s="1"/>
      <c r="E32" s="1" t="s">
        <v>31</v>
      </c>
      <c r="F32" s="2">
        <v>8246</v>
      </c>
      <c r="G32" s="16">
        <f t="shared" si="0"/>
        <v>2.1062842097969931E-3</v>
      </c>
      <c r="H32" s="2">
        <v>4154.04</v>
      </c>
      <c r="I32" s="16">
        <f t="shared" si="1"/>
        <v>7.418088020581257E-4</v>
      </c>
    </row>
    <row r="33" spans="1:9" outlineLevel="4" x14ac:dyDescent="0.25">
      <c r="A33" s="1"/>
      <c r="B33" s="1"/>
      <c r="C33" s="1"/>
      <c r="D33" s="1"/>
      <c r="E33" s="1" t="s">
        <v>32</v>
      </c>
      <c r="F33" s="2">
        <v>1134</v>
      </c>
      <c r="G33" s="16">
        <f t="shared" si="0"/>
        <v>2.8965877927598715E-4</v>
      </c>
      <c r="H33" s="2">
        <v>756</v>
      </c>
      <c r="I33" s="16">
        <f t="shared" si="1"/>
        <v>1.3500290183915973E-4</v>
      </c>
    </row>
    <row r="34" spans="1:9" outlineLevel="4" x14ac:dyDescent="0.25">
      <c r="A34" s="1"/>
      <c r="B34" s="1"/>
      <c r="C34" s="1"/>
      <c r="D34" s="1"/>
      <c r="E34" s="1" t="s">
        <v>33</v>
      </c>
      <c r="F34" s="2">
        <v>1928.5</v>
      </c>
      <c r="G34" s="16">
        <f t="shared" si="0"/>
        <v>4.9259872648478066E-4</v>
      </c>
      <c r="H34" s="2">
        <v>971.52</v>
      </c>
      <c r="I34" s="16">
        <f t="shared" si="1"/>
        <v>1.7348944337933922E-4</v>
      </c>
    </row>
    <row r="35" spans="1:9" outlineLevel="4" x14ac:dyDescent="0.25">
      <c r="A35" s="1"/>
      <c r="B35" s="1"/>
      <c r="C35" s="1"/>
      <c r="D35" s="1"/>
      <c r="E35" s="1" t="s">
        <v>34</v>
      </c>
      <c r="F35" s="2">
        <v>40000</v>
      </c>
      <c r="G35" s="16">
        <f t="shared" si="0"/>
        <v>1.0217240891569212E-2</v>
      </c>
      <c r="H35" s="2">
        <v>60000</v>
      </c>
      <c r="I35" s="16">
        <f t="shared" si="1"/>
        <v>1.071451601898093E-2</v>
      </c>
    </row>
    <row r="36" spans="1:9" ht="11" outlineLevel="4" thickBot="1" x14ac:dyDescent="0.3">
      <c r="A36" s="1"/>
      <c r="B36" s="1"/>
      <c r="C36" s="1"/>
      <c r="D36" s="1"/>
      <c r="E36" s="1" t="s">
        <v>35</v>
      </c>
      <c r="F36" s="4">
        <v>1000</v>
      </c>
      <c r="G36" s="17">
        <f t="shared" si="0"/>
        <v>2.5543102228923028E-4</v>
      </c>
      <c r="H36" s="4">
        <v>999.96</v>
      </c>
      <c r="I36" s="17">
        <f t="shared" si="1"/>
        <v>1.7856812397233618E-4</v>
      </c>
    </row>
    <row r="37" spans="1:9" outlineLevel="3" x14ac:dyDescent="0.25">
      <c r="A37" s="1"/>
      <c r="B37" s="1"/>
      <c r="C37" s="1"/>
      <c r="D37" s="1" t="s">
        <v>36</v>
      </c>
      <c r="E37" s="1"/>
      <c r="F37" s="2">
        <f>ROUND(SUM(F28:F36),5)</f>
        <v>185308.5</v>
      </c>
      <c r="G37" s="16">
        <f t="shared" si="0"/>
        <v>4.7333539593883832E-2</v>
      </c>
      <c r="H37" s="2">
        <f>ROUND(SUM(H28:H36),5)</f>
        <v>133881.48000000001</v>
      </c>
      <c r="I37" s="16">
        <f t="shared" si="1"/>
        <v>2.3907921035081253E-2</v>
      </c>
    </row>
    <row r="38" spans="1:9" outlineLevel="4" x14ac:dyDescent="0.25">
      <c r="A38" s="1"/>
      <c r="B38" s="1"/>
      <c r="C38" s="1"/>
      <c r="D38" s="1" t="s">
        <v>37</v>
      </c>
      <c r="E38" s="1"/>
      <c r="F38" s="2"/>
      <c r="G38" s="16"/>
      <c r="H38" s="2"/>
      <c r="I38" s="16"/>
    </row>
    <row r="39" spans="1:9" outlineLevel="4" x14ac:dyDescent="0.25">
      <c r="A39" s="1"/>
      <c r="B39" s="1"/>
      <c r="C39" s="1"/>
      <c r="D39" s="1"/>
      <c r="E39" s="1" t="s">
        <v>38</v>
      </c>
      <c r="F39" s="2">
        <v>30000</v>
      </c>
      <c r="G39" s="16">
        <f t="shared" si="0"/>
        <v>7.6629306686769091E-3</v>
      </c>
      <c r="H39" s="2">
        <v>32000</v>
      </c>
      <c r="I39" s="16">
        <f t="shared" si="1"/>
        <v>5.7144085434564958E-3</v>
      </c>
    </row>
    <row r="40" spans="1:9" outlineLevel="4" x14ac:dyDescent="0.25">
      <c r="A40" s="1"/>
      <c r="B40" s="1"/>
      <c r="C40" s="1"/>
      <c r="D40" s="1"/>
      <c r="E40" s="1" t="s">
        <v>39</v>
      </c>
      <c r="F40" s="2">
        <v>1860</v>
      </c>
      <c r="G40" s="16">
        <f t="shared" si="0"/>
        <v>4.7510170145796833E-4</v>
      </c>
      <c r="H40" s="2">
        <v>1984</v>
      </c>
      <c r="I40" s="16">
        <f t="shared" si="1"/>
        <v>3.5429332969430272E-4</v>
      </c>
    </row>
    <row r="41" spans="1:9" outlineLevel="4" x14ac:dyDescent="0.25">
      <c r="A41" s="1"/>
      <c r="B41" s="1"/>
      <c r="C41" s="1"/>
      <c r="D41" s="1"/>
      <c r="E41" s="1" t="s">
        <v>168</v>
      </c>
      <c r="F41" s="2">
        <v>0</v>
      </c>
      <c r="G41" s="16">
        <f t="shared" si="0"/>
        <v>0</v>
      </c>
      <c r="H41" s="2">
        <v>378</v>
      </c>
      <c r="I41" s="16">
        <f t="shared" si="1"/>
        <v>6.7501450919579863E-5</v>
      </c>
    </row>
    <row r="42" spans="1:9" ht="11" outlineLevel="4" thickBot="1" x14ac:dyDescent="0.3">
      <c r="A42" s="1"/>
      <c r="B42" s="1"/>
      <c r="C42" s="1"/>
      <c r="D42" s="1"/>
      <c r="E42" s="1" t="s">
        <v>40</v>
      </c>
      <c r="F42" s="4">
        <v>435</v>
      </c>
      <c r="G42" s="17">
        <f t="shared" si="0"/>
        <v>1.1111249469581517E-4</v>
      </c>
      <c r="H42" s="4">
        <v>464</v>
      </c>
      <c r="I42" s="17">
        <f t="shared" si="1"/>
        <v>8.2858923880119189E-5</v>
      </c>
    </row>
    <row r="43" spans="1:9" outlineLevel="3" x14ac:dyDescent="0.25">
      <c r="A43" s="1"/>
      <c r="B43" s="1"/>
      <c r="C43" s="1"/>
      <c r="D43" s="1" t="s">
        <v>41</v>
      </c>
      <c r="E43" s="1"/>
      <c r="F43" s="2">
        <f>ROUND(SUM(F38:F42),5)</f>
        <v>32295</v>
      </c>
      <c r="G43" s="16">
        <f t="shared" si="0"/>
        <v>8.2491448648306931E-3</v>
      </c>
      <c r="H43" s="2">
        <f>ROUND(SUM(H38:H42),5)</f>
        <v>34826</v>
      </c>
      <c r="I43" s="16">
        <f t="shared" si="1"/>
        <v>6.2190622479504978E-3</v>
      </c>
    </row>
    <row r="44" spans="1:9" outlineLevel="4" x14ac:dyDescent="0.25">
      <c r="A44" s="1"/>
      <c r="B44" s="1"/>
      <c r="C44" s="1"/>
      <c r="D44" s="1" t="s">
        <v>42</v>
      </c>
      <c r="E44" s="1"/>
      <c r="F44" s="2"/>
      <c r="G44" s="16"/>
      <c r="H44" s="2"/>
      <c r="I44" s="16"/>
    </row>
    <row r="45" spans="1:9" outlineLevel="4" x14ac:dyDescent="0.25">
      <c r="A45" s="1"/>
      <c r="B45" s="1"/>
      <c r="C45" s="1"/>
      <c r="D45" s="1"/>
      <c r="E45" s="1" t="s">
        <v>43</v>
      </c>
      <c r="F45" s="2">
        <v>0</v>
      </c>
      <c r="G45" s="16">
        <f t="shared" si="0"/>
        <v>0</v>
      </c>
      <c r="H45" s="2"/>
      <c r="I45" s="16">
        <f t="shared" si="1"/>
        <v>0</v>
      </c>
    </row>
    <row r="46" spans="1:9" outlineLevel="4" x14ac:dyDescent="0.25">
      <c r="A46" s="1"/>
      <c r="B46" s="1"/>
      <c r="C46" s="1"/>
      <c r="D46" s="1"/>
      <c r="E46" s="1" t="s">
        <v>44</v>
      </c>
      <c r="F46" s="2">
        <v>0</v>
      </c>
      <c r="G46" s="16">
        <f t="shared" si="0"/>
        <v>0</v>
      </c>
      <c r="H46" s="2">
        <v>0</v>
      </c>
      <c r="I46" s="16">
        <f t="shared" si="1"/>
        <v>0</v>
      </c>
    </row>
    <row r="47" spans="1:9" outlineLevel="4" x14ac:dyDescent="0.25">
      <c r="A47" s="1"/>
      <c r="B47" s="1"/>
      <c r="C47" s="1"/>
      <c r="D47" s="1"/>
      <c r="E47" s="1" t="s">
        <v>45</v>
      </c>
      <c r="F47" s="2">
        <v>0</v>
      </c>
      <c r="G47" s="16">
        <f t="shared" si="0"/>
        <v>0</v>
      </c>
      <c r="H47" s="2"/>
      <c r="I47" s="16">
        <f t="shared" si="1"/>
        <v>0</v>
      </c>
    </row>
    <row r="48" spans="1:9" ht="11" outlineLevel="4" thickBot="1" x14ac:dyDescent="0.3">
      <c r="A48" s="1"/>
      <c r="B48" s="1"/>
      <c r="C48" s="1"/>
      <c r="D48" s="1"/>
      <c r="E48" s="1" t="s">
        <v>46</v>
      </c>
      <c r="F48" s="4">
        <v>1200</v>
      </c>
      <c r="G48" s="17">
        <f t="shared" si="0"/>
        <v>3.0651722674707638E-4</v>
      </c>
      <c r="H48" s="4">
        <v>11500</v>
      </c>
      <c r="I48" s="17">
        <f t="shared" si="1"/>
        <v>2.053615570304678E-3</v>
      </c>
    </row>
    <row r="49" spans="1:9" outlineLevel="3" x14ac:dyDescent="0.25">
      <c r="A49" s="1"/>
      <c r="B49" s="1"/>
      <c r="C49" s="1"/>
      <c r="D49" s="1" t="s">
        <v>47</v>
      </c>
      <c r="E49" s="1"/>
      <c r="F49" s="2">
        <f>ROUND(SUM(F44:F48),5)</f>
        <v>1200</v>
      </c>
      <c r="G49" s="16">
        <f t="shared" si="0"/>
        <v>3.0651722674707638E-4</v>
      </c>
      <c r="H49" s="2">
        <f>ROUND(SUM(H44:H48),5)</f>
        <v>11500</v>
      </c>
      <c r="I49" s="16">
        <f t="shared" si="1"/>
        <v>2.053615570304678E-3</v>
      </c>
    </row>
    <row r="50" spans="1:9" outlineLevel="4" x14ac:dyDescent="0.25">
      <c r="A50" s="1"/>
      <c r="B50" s="1"/>
      <c r="C50" s="1"/>
      <c r="D50" s="1" t="s">
        <v>48</v>
      </c>
      <c r="E50" s="1"/>
      <c r="F50" s="2"/>
      <c r="G50" s="16"/>
      <c r="H50" s="2"/>
      <c r="I50" s="16"/>
    </row>
    <row r="51" spans="1:9" ht="11" outlineLevel="4" thickBot="1" x14ac:dyDescent="0.3">
      <c r="A51" s="1"/>
      <c r="B51" s="1"/>
      <c r="C51" s="1"/>
      <c r="D51" s="1"/>
      <c r="E51" s="1" t="s">
        <v>49</v>
      </c>
      <c r="F51" s="4">
        <v>0</v>
      </c>
      <c r="G51" s="17">
        <f t="shared" si="0"/>
        <v>0</v>
      </c>
      <c r="H51" s="2">
        <v>15000</v>
      </c>
      <c r="I51" s="17">
        <f t="shared" si="1"/>
        <v>2.6786290047452325E-3</v>
      </c>
    </row>
    <row r="52" spans="1:9" outlineLevel="3" x14ac:dyDescent="0.25">
      <c r="A52" s="1"/>
      <c r="B52" s="1"/>
      <c r="C52" s="1"/>
      <c r="D52" s="1" t="s">
        <v>50</v>
      </c>
      <c r="E52" s="1"/>
      <c r="F52" s="2">
        <f>ROUND(SUM(F50:F51),5)</f>
        <v>0</v>
      </c>
      <c r="G52" s="16">
        <f t="shared" si="0"/>
        <v>0</v>
      </c>
      <c r="H52" s="2">
        <v>15000</v>
      </c>
      <c r="I52" s="16">
        <f t="shared" si="1"/>
        <v>2.6786290047452325E-3</v>
      </c>
    </row>
    <row r="53" spans="1:9" outlineLevel="4" x14ac:dyDescent="0.25">
      <c r="A53" s="1"/>
      <c r="B53" s="1"/>
      <c r="C53" s="1"/>
      <c r="D53" s="1" t="s">
        <v>51</v>
      </c>
      <c r="E53" s="1"/>
      <c r="F53" s="2"/>
      <c r="G53" s="16"/>
      <c r="H53" s="2"/>
      <c r="I53" s="16"/>
    </row>
    <row r="54" spans="1:9" ht="11" outlineLevel="4" thickBot="1" x14ac:dyDescent="0.3">
      <c r="A54" s="1"/>
      <c r="B54" s="1"/>
      <c r="C54" s="1"/>
      <c r="D54" s="1"/>
      <c r="E54" s="1" t="s">
        <v>52</v>
      </c>
      <c r="F54" s="4">
        <v>77000</v>
      </c>
      <c r="G54" s="17">
        <f t="shared" si="0"/>
        <v>1.9668188716270733E-2</v>
      </c>
      <c r="H54" s="4">
        <v>75000</v>
      </c>
      <c r="I54" s="17">
        <f t="shared" si="1"/>
        <v>1.3393145023726162E-2</v>
      </c>
    </row>
    <row r="55" spans="1:9" outlineLevel="3" x14ac:dyDescent="0.25">
      <c r="A55" s="1"/>
      <c r="B55" s="1"/>
      <c r="C55" s="1"/>
      <c r="D55" s="1" t="s">
        <v>53</v>
      </c>
      <c r="E55" s="1"/>
      <c r="F55" s="2">
        <f>ROUND(SUM(F53:F54),5)</f>
        <v>77000</v>
      </c>
      <c r="G55" s="16">
        <f t="shared" si="0"/>
        <v>1.9668188716270733E-2</v>
      </c>
      <c r="H55" s="2">
        <f>ROUND(SUM(H53:H54),5)</f>
        <v>75000</v>
      </c>
      <c r="I55" s="16">
        <f t="shared" si="1"/>
        <v>1.3393145023726162E-2</v>
      </c>
    </row>
    <row r="56" spans="1:9" outlineLevel="4" x14ac:dyDescent="0.25">
      <c r="A56" s="1"/>
      <c r="B56" s="1"/>
      <c r="C56" s="1"/>
      <c r="D56" s="1" t="s">
        <v>54</v>
      </c>
      <c r="E56" s="1"/>
      <c r="F56" s="2"/>
      <c r="G56" s="16"/>
      <c r="H56" s="2"/>
      <c r="I56" s="16"/>
    </row>
    <row r="57" spans="1:9" ht="11" outlineLevel="4" thickBot="1" x14ac:dyDescent="0.3">
      <c r="A57" s="1"/>
      <c r="B57" s="1"/>
      <c r="C57" s="1"/>
      <c r="D57" s="1"/>
      <c r="E57" s="1" t="s">
        <v>55</v>
      </c>
      <c r="F57" s="4">
        <v>127161.04</v>
      </c>
      <c r="G57" s="17">
        <f t="shared" si="0"/>
        <v>3.2480874442561702E-2</v>
      </c>
      <c r="H57" s="4">
        <v>131760.6</v>
      </c>
      <c r="I57" s="17">
        <f t="shared" si="1"/>
        <v>2.3529184322842314E-2</v>
      </c>
    </row>
    <row r="58" spans="1:9" outlineLevel="3" x14ac:dyDescent="0.25">
      <c r="A58" s="1"/>
      <c r="B58" s="1"/>
      <c r="C58" s="1"/>
      <c r="D58" s="1" t="s">
        <v>56</v>
      </c>
      <c r="E58" s="1"/>
      <c r="F58" s="2">
        <f>ROUND(SUM(F56:F57),5)</f>
        <v>127161.04</v>
      </c>
      <c r="G58" s="16">
        <f t="shared" si="0"/>
        <v>3.2480874442561702E-2</v>
      </c>
      <c r="H58" s="2">
        <f>ROUND(SUM(H56:H57),5)</f>
        <v>131760.6</v>
      </c>
      <c r="I58" s="16">
        <f t="shared" si="1"/>
        <v>2.3529184322842314E-2</v>
      </c>
    </row>
    <row r="59" spans="1:9" outlineLevel="4" x14ac:dyDescent="0.25">
      <c r="A59" s="1"/>
      <c r="B59" s="1"/>
      <c r="C59" s="1"/>
      <c r="D59" s="1" t="s">
        <v>57</v>
      </c>
      <c r="E59" s="1"/>
      <c r="F59" s="2"/>
      <c r="G59" s="16"/>
      <c r="H59" s="2"/>
      <c r="I59" s="16"/>
    </row>
    <row r="60" spans="1:9" outlineLevel="4" x14ac:dyDescent="0.25">
      <c r="A60" s="1"/>
      <c r="B60" s="1"/>
      <c r="C60" s="1"/>
      <c r="D60" s="1"/>
      <c r="E60" s="1" t="s">
        <v>58</v>
      </c>
      <c r="F60" s="2">
        <v>102000</v>
      </c>
      <c r="G60" s="16">
        <f t="shared" si="0"/>
        <v>2.6053964273501491E-2</v>
      </c>
      <c r="H60" s="2">
        <v>200000.04</v>
      </c>
      <c r="I60" s="16">
        <f t="shared" si="1"/>
        <v>3.5715060539613777E-2</v>
      </c>
    </row>
    <row r="61" spans="1:9" outlineLevel="4" x14ac:dyDescent="0.25">
      <c r="A61" s="1"/>
      <c r="B61" s="1"/>
      <c r="C61" s="1"/>
      <c r="D61" s="1"/>
      <c r="E61" s="1" t="s">
        <v>59</v>
      </c>
      <c r="F61" s="2">
        <v>112000</v>
      </c>
      <c r="G61" s="16">
        <f t="shared" si="0"/>
        <v>2.8608274496393794E-2</v>
      </c>
      <c r="H61" s="2">
        <v>120000</v>
      </c>
      <c r="I61" s="16">
        <f t="shared" si="1"/>
        <v>2.142903203796186E-2</v>
      </c>
    </row>
    <row r="62" spans="1:9" outlineLevel="4" x14ac:dyDescent="0.25">
      <c r="A62" s="1"/>
      <c r="B62" s="1"/>
      <c r="C62" s="1"/>
      <c r="D62" s="1"/>
      <c r="E62" s="1" t="s">
        <v>60</v>
      </c>
      <c r="F62" s="2">
        <v>13268</v>
      </c>
      <c r="G62" s="16">
        <f t="shared" si="0"/>
        <v>3.3890588037335076E-3</v>
      </c>
      <c r="H62" s="2">
        <v>19840</v>
      </c>
      <c r="I62" s="16">
        <f t="shared" si="1"/>
        <v>3.5429332969430273E-3</v>
      </c>
    </row>
    <row r="63" spans="1:9" outlineLevel="4" x14ac:dyDescent="0.25">
      <c r="A63" s="1"/>
      <c r="B63" s="1"/>
      <c r="C63" s="1"/>
      <c r="D63" s="1"/>
      <c r="E63" s="1" t="s">
        <v>61</v>
      </c>
      <c r="F63" s="2">
        <v>0</v>
      </c>
      <c r="G63" s="16">
        <f t="shared" si="0"/>
        <v>0</v>
      </c>
      <c r="H63" s="2">
        <v>48000</v>
      </c>
      <c r="I63" s="16">
        <f t="shared" si="1"/>
        <v>8.5716128151847436E-3</v>
      </c>
    </row>
    <row r="64" spans="1:9" outlineLevel="4" x14ac:dyDescent="0.25">
      <c r="A64" s="1"/>
      <c r="B64" s="1"/>
      <c r="C64" s="1"/>
      <c r="D64" s="1"/>
      <c r="E64" s="1" t="s">
        <v>62</v>
      </c>
      <c r="F64" s="2">
        <v>0</v>
      </c>
      <c r="G64" s="16">
        <f t="shared" si="0"/>
        <v>0</v>
      </c>
      <c r="H64" s="2">
        <v>0</v>
      </c>
      <c r="I64" s="16">
        <f t="shared" si="1"/>
        <v>0</v>
      </c>
    </row>
    <row r="65" spans="1:10" outlineLevel="4" x14ac:dyDescent="0.25">
      <c r="A65" s="1"/>
      <c r="B65" s="1"/>
      <c r="C65" s="1"/>
      <c r="D65" s="1"/>
      <c r="E65" s="1" t="s">
        <v>63</v>
      </c>
      <c r="F65" s="2">
        <v>1512</v>
      </c>
      <c r="G65" s="16">
        <f t="shared" si="0"/>
        <v>3.862117057013162E-4</v>
      </c>
      <c r="H65" s="2">
        <v>1512</v>
      </c>
      <c r="I65" s="16">
        <f t="shared" si="1"/>
        <v>2.7000580367831945E-4</v>
      </c>
    </row>
    <row r="66" spans="1:10" outlineLevel="4" x14ac:dyDescent="0.25">
      <c r="A66" s="1"/>
      <c r="B66" s="1"/>
      <c r="C66" s="1"/>
      <c r="D66" s="1"/>
      <c r="E66" s="1" t="s">
        <v>64</v>
      </c>
      <c r="F66" s="2">
        <v>3103</v>
      </c>
      <c r="G66" s="16">
        <f t="shared" si="0"/>
        <v>7.9260246216348164E-4</v>
      </c>
      <c r="H66" s="2">
        <v>4640</v>
      </c>
      <c r="I66" s="16">
        <f t="shared" si="1"/>
        <v>8.2858923880119184E-4</v>
      </c>
    </row>
    <row r="67" spans="1:10" outlineLevel="4" x14ac:dyDescent="0.25">
      <c r="A67" s="1"/>
      <c r="B67" s="1"/>
      <c r="C67" s="1"/>
      <c r="D67" s="1"/>
      <c r="E67" s="1" t="s">
        <v>65</v>
      </c>
      <c r="F67" s="2">
        <v>103</v>
      </c>
      <c r="G67" s="16">
        <f t="shared" si="0"/>
        <v>2.6309395295790721E-5</v>
      </c>
      <c r="H67" s="2">
        <v>0</v>
      </c>
      <c r="I67" s="16">
        <f t="shared" si="1"/>
        <v>0</v>
      </c>
    </row>
    <row r="68" spans="1:10" outlineLevel="4" x14ac:dyDescent="0.25">
      <c r="A68" s="1"/>
      <c r="B68" s="1"/>
      <c r="C68" s="1"/>
      <c r="D68" s="1"/>
      <c r="E68" s="1" t="s">
        <v>66</v>
      </c>
      <c r="F68" s="2">
        <v>3400</v>
      </c>
      <c r="G68" s="16">
        <f t="shared" si="0"/>
        <v>8.6846547578338297E-4</v>
      </c>
      <c r="H68" s="2">
        <v>3400</v>
      </c>
      <c r="I68" s="16">
        <f t="shared" si="1"/>
        <v>6.0715590774225263E-4</v>
      </c>
    </row>
    <row r="69" spans="1:10" outlineLevel="4" x14ac:dyDescent="0.25">
      <c r="A69" s="1"/>
      <c r="B69" s="1"/>
      <c r="C69" s="1"/>
      <c r="D69" s="1"/>
      <c r="E69" s="1" t="s">
        <v>67</v>
      </c>
      <c r="F69" s="2">
        <v>0</v>
      </c>
      <c r="G69" s="16">
        <f t="shared" si="0"/>
        <v>0</v>
      </c>
      <c r="H69" s="2">
        <v>0</v>
      </c>
      <c r="I69" s="16">
        <f t="shared" si="1"/>
        <v>0</v>
      </c>
    </row>
    <row r="70" spans="1:10" outlineLevel="4" x14ac:dyDescent="0.25">
      <c r="A70" s="1"/>
      <c r="B70" s="1"/>
      <c r="C70" s="1"/>
      <c r="D70" s="1"/>
      <c r="E70" s="1" t="s">
        <v>68</v>
      </c>
      <c r="F70" s="2">
        <v>5000</v>
      </c>
      <c r="G70" s="16">
        <f t="shared" ref="G70:G133" si="2">F70/$F$9</f>
        <v>1.2771551114461514E-3</v>
      </c>
      <c r="H70" s="2">
        <v>5000.04</v>
      </c>
      <c r="I70" s="16">
        <f t="shared" ref="I70:I133" si="3">H70/$H$9</f>
        <v>8.9288347792575683E-4</v>
      </c>
    </row>
    <row r="71" spans="1:10" outlineLevel="4" x14ac:dyDescent="0.25">
      <c r="A71" s="1"/>
      <c r="B71" s="1"/>
      <c r="C71" s="1"/>
      <c r="D71" s="1"/>
      <c r="E71" s="1" t="s">
        <v>69</v>
      </c>
      <c r="F71" s="2">
        <v>3600</v>
      </c>
      <c r="G71" s="16">
        <f t="shared" si="2"/>
        <v>9.1955168024122902E-4</v>
      </c>
      <c r="H71" s="2">
        <v>3600</v>
      </c>
      <c r="I71" s="16">
        <f t="shared" si="3"/>
        <v>6.4287096113885582E-4</v>
      </c>
    </row>
    <row r="72" spans="1:10" outlineLevel="4" x14ac:dyDescent="0.25">
      <c r="A72" s="1"/>
      <c r="B72" s="1"/>
      <c r="C72" s="1"/>
      <c r="D72" s="1"/>
      <c r="E72" s="1" t="s">
        <v>70</v>
      </c>
      <c r="F72" s="2">
        <v>1000</v>
      </c>
      <c r="G72" s="16">
        <f t="shared" si="2"/>
        <v>2.5543102228923028E-4</v>
      </c>
      <c r="H72" s="2">
        <v>1000</v>
      </c>
      <c r="I72" s="16">
        <f t="shared" si="3"/>
        <v>1.7857526698301549E-4</v>
      </c>
    </row>
    <row r="73" spans="1:10" outlineLevel="4" x14ac:dyDescent="0.25">
      <c r="A73" s="1"/>
      <c r="B73" s="1"/>
      <c r="C73" s="1"/>
      <c r="D73" s="1"/>
      <c r="E73" s="1" t="s">
        <v>71</v>
      </c>
      <c r="F73" s="2">
        <v>6000</v>
      </c>
      <c r="G73" s="16">
        <f t="shared" si="2"/>
        <v>1.5325861337353818E-3</v>
      </c>
      <c r="H73" s="2">
        <v>15000</v>
      </c>
      <c r="I73" s="16">
        <f t="shared" si="3"/>
        <v>2.6786290047452325E-3</v>
      </c>
    </row>
    <row r="74" spans="1:10" outlineLevel="4" x14ac:dyDescent="0.25">
      <c r="A74" s="1"/>
      <c r="B74" s="1"/>
      <c r="C74" s="1"/>
      <c r="D74" s="1"/>
      <c r="E74" s="1" t="s">
        <v>72</v>
      </c>
      <c r="F74" s="2">
        <v>68000</v>
      </c>
      <c r="G74" s="16">
        <f t="shared" si="2"/>
        <v>1.7369309515667661E-2</v>
      </c>
      <c r="H74" s="2">
        <v>15000</v>
      </c>
      <c r="I74" s="16">
        <f t="shared" si="3"/>
        <v>2.6786290047452325E-3</v>
      </c>
    </row>
    <row r="75" spans="1:10" outlineLevel="4" x14ac:dyDescent="0.25">
      <c r="A75" s="1"/>
      <c r="B75" s="1"/>
      <c r="C75" s="1"/>
      <c r="D75" s="1"/>
      <c r="E75" s="1" t="s">
        <v>73</v>
      </c>
      <c r="F75" s="2">
        <v>0</v>
      </c>
      <c r="G75" s="16">
        <f t="shared" si="2"/>
        <v>0</v>
      </c>
      <c r="H75" s="2">
        <v>10000</v>
      </c>
      <c r="I75" s="16">
        <f t="shared" si="3"/>
        <v>1.7857526698301549E-3</v>
      </c>
    </row>
    <row r="76" spans="1:10" outlineLevel="4" x14ac:dyDescent="0.25">
      <c r="A76" s="1"/>
      <c r="B76" s="1"/>
      <c r="C76" s="1"/>
      <c r="D76" s="1"/>
      <c r="E76" s="1" t="s">
        <v>74</v>
      </c>
      <c r="F76" s="2">
        <v>2100</v>
      </c>
      <c r="G76" s="16">
        <f t="shared" si="2"/>
        <v>5.3640514680738363E-4</v>
      </c>
      <c r="H76" s="2">
        <v>3000</v>
      </c>
      <c r="I76" s="16">
        <f t="shared" si="3"/>
        <v>5.3572580094904648E-4</v>
      </c>
    </row>
    <row r="77" spans="1:10" ht="11" outlineLevel="4" thickBot="1" x14ac:dyDescent="0.3">
      <c r="A77" s="1"/>
      <c r="B77" s="1"/>
      <c r="C77" s="1"/>
      <c r="D77" s="1"/>
      <c r="E77" s="1" t="s">
        <v>75</v>
      </c>
      <c r="F77" s="4">
        <v>0</v>
      </c>
      <c r="G77" s="17">
        <f t="shared" si="2"/>
        <v>0</v>
      </c>
      <c r="H77" s="4">
        <v>0</v>
      </c>
      <c r="I77" s="17">
        <f t="shared" si="3"/>
        <v>0</v>
      </c>
    </row>
    <row r="78" spans="1:10" outlineLevel="3" x14ac:dyDescent="0.25">
      <c r="A78" s="1"/>
      <c r="B78" s="1"/>
      <c r="C78" s="1"/>
      <c r="D78" s="1" t="s">
        <v>76</v>
      </c>
      <c r="E78" s="1"/>
      <c r="F78" s="2">
        <f>ROUND(SUM(F59:F77),5)</f>
        <v>321086</v>
      </c>
      <c r="G78" s="16">
        <f t="shared" si="2"/>
        <v>8.2015325222759797E-2</v>
      </c>
      <c r="H78" s="2">
        <f>ROUND(SUM(H59:H77),5)</f>
        <v>449992.08</v>
      </c>
      <c r="I78" s="16">
        <f t="shared" si="3"/>
        <v>8.0357455826242472E-2</v>
      </c>
    </row>
    <row r="79" spans="1:10" outlineLevel="4" x14ac:dyDescent="0.25">
      <c r="A79" s="1"/>
      <c r="B79" s="1"/>
      <c r="C79" s="1"/>
      <c r="D79" s="1" t="s">
        <v>77</v>
      </c>
      <c r="E79" s="1"/>
      <c r="F79" s="2"/>
      <c r="G79" s="16"/>
      <c r="H79" s="2"/>
      <c r="I79" s="16"/>
    </row>
    <row r="80" spans="1:10" outlineLevel="4" x14ac:dyDescent="0.25">
      <c r="A80" s="1"/>
      <c r="B80" s="1"/>
      <c r="C80" s="1"/>
      <c r="D80" s="1"/>
      <c r="E80" s="1" t="s">
        <v>78</v>
      </c>
      <c r="F80" s="2">
        <v>406557.48</v>
      </c>
      <c r="G80" s="16">
        <f t="shared" si="2"/>
        <v>0.10384739273573329</v>
      </c>
      <c r="H80" s="2">
        <v>0</v>
      </c>
      <c r="I80" s="16">
        <f t="shared" si="3"/>
        <v>0</v>
      </c>
      <c r="J80" s="13" t="s">
        <v>169</v>
      </c>
    </row>
    <row r="81" spans="1:9" ht="11" outlineLevel="4" thickBot="1" x14ac:dyDescent="0.3">
      <c r="A81" s="1"/>
      <c r="B81" s="1"/>
      <c r="C81" s="1"/>
      <c r="D81" s="1"/>
      <c r="E81" s="1" t="s">
        <v>79</v>
      </c>
      <c r="F81" s="4">
        <v>0</v>
      </c>
      <c r="G81" s="17">
        <f t="shared" si="2"/>
        <v>0</v>
      </c>
      <c r="H81" s="4">
        <v>0</v>
      </c>
      <c r="I81" s="17">
        <f t="shared" si="3"/>
        <v>0</v>
      </c>
    </row>
    <row r="82" spans="1:9" outlineLevel="3" x14ac:dyDescent="0.25">
      <c r="A82" s="1"/>
      <c r="B82" s="1"/>
      <c r="C82" s="1"/>
      <c r="D82" s="1" t="s">
        <v>80</v>
      </c>
      <c r="E82" s="1"/>
      <c r="F82" s="2">
        <f>ROUND(SUM(F79:F81),5)</f>
        <v>406557.48</v>
      </c>
      <c r="G82" s="16">
        <f t="shared" si="2"/>
        <v>0.10384739273573329</v>
      </c>
      <c r="H82" s="2">
        <f>ROUND(SUM(H79:H81),5)</f>
        <v>0</v>
      </c>
      <c r="I82" s="16">
        <f t="shared" si="3"/>
        <v>0</v>
      </c>
    </row>
    <row r="83" spans="1:9" outlineLevel="4" x14ac:dyDescent="0.25">
      <c r="A83" s="1"/>
      <c r="B83" s="1"/>
      <c r="C83" s="1"/>
      <c r="D83" s="1" t="s">
        <v>81</v>
      </c>
      <c r="E83" s="1"/>
      <c r="F83" s="2"/>
      <c r="G83" s="16"/>
      <c r="H83" s="2"/>
      <c r="I83" s="16"/>
    </row>
    <row r="84" spans="1:9" outlineLevel="4" x14ac:dyDescent="0.25">
      <c r="A84" s="1"/>
      <c r="B84" s="1"/>
      <c r="C84" s="1"/>
      <c r="D84" s="1"/>
      <c r="E84" s="1" t="s">
        <v>82</v>
      </c>
      <c r="F84" s="2">
        <v>43200</v>
      </c>
      <c r="G84" s="16">
        <f t="shared" si="2"/>
        <v>1.1034620162894748E-2</v>
      </c>
      <c r="H84" s="2">
        <v>59600.04</v>
      </c>
      <c r="I84" s="16">
        <f t="shared" si="3"/>
        <v>1.0643093055198402E-2</v>
      </c>
    </row>
    <row r="85" spans="1:9" ht="11" outlineLevel="4" thickBot="1" x14ac:dyDescent="0.3">
      <c r="A85" s="1"/>
      <c r="B85" s="1"/>
      <c r="C85" s="1"/>
      <c r="D85" s="1"/>
      <c r="E85" s="1" t="s">
        <v>83</v>
      </c>
      <c r="F85" s="4">
        <v>0</v>
      </c>
      <c r="G85" s="17">
        <f t="shared" si="2"/>
        <v>0</v>
      </c>
      <c r="H85" s="4"/>
      <c r="I85" s="17">
        <f t="shared" si="3"/>
        <v>0</v>
      </c>
    </row>
    <row r="86" spans="1:9" outlineLevel="3" x14ac:dyDescent="0.25">
      <c r="A86" s="1"/>
      <c r="B86" s="1"/>
      <c r="C86" s="1"/>
      <c r="D86" s="1" t="s">
        <v>84</v>
      </c>
      <c r="E86" s="1"/>
      <c r="F86" s="2">
        <f>ROUND(SUM(F83:F85),5)</f>
        <v>43200</v>
      </c>
      <c r="G86" s="16">
        <f t="shared" si="2"/>
        <v>1.1034620162894748E-2</v>
      </c>
      <c r="H86" s="2">
        <f>ROUND(SUM(H83:H85),5)</f>
        <v>59600.04</v>
      </c>
      <c r="I86" s="16">
        <f t="shared" si="3"/>
        <v>1.0643093055198402E-2</v>
      </c>
    </row>
    <row r="87" spans="1:9" outlineLevel="4" x14ac:dyDescent="0.25">
      <c r="A87" s="1"/>
      <c r="B87" s="1"/>
      <c r="C87" s="1"/>
      <c r="D87" s="1" t="s">
        <v>85</v>
      </c>
      <c r="E87" s="1"/>
      <c r="F87" s="2"/>
      <c r="G87" s="16"/>
      <c r="H87" s="2"/>
      <c r="I87" s="16"/>
    </row>
    <row r="88" spans="1:9" ht="11" outlineLevel="4" thickBot="1" x14ac:dyDescent="0.3">
      <c r="A88" s="1"/>
      <c r="B88" s="1"/>
      <c r="C88" s="1"/>
      <c r="D88" s="1"/>
      <c r="E88" s="1" t="s">
        <v>86</v>
      </c>
      <c r="F88" s="4">
        <v>200</v>
      </c>
      <c r="G88" s="17">
        <f t="shared" si="2"/>
        <v>5.1086204457846058E-5</v>
      </c>
      <c r="H88" s="4">
        <v>2500</v>
      </c>
      <c r="I88" s="17">
        <f t="shared" si="3"/>
        <v>4.4643816745753873E-4</v>
      </c>
    </row>
    <row r="89" spans="1:9" outlineLevel="3" x14ac:dyDescent="0.25">
      <c r="A89" s="1"/>
      <c r="B89" s="1"/>
      <c r="C89" s="1"/>
      <c r="D89" s="1" t="s">
        <v>87</v>
      </c>
      <c r="E89" s="1"/>
      <c r="F89" s="2">
        <f>ROUND(SUM(F87:F88),5)</f>
        <v>200</v>
      </c>
      <c r="G89" s="16">
        <f t="shared" si="2"/>
        <v>5.1086204457846058E-5</v>
      </c>
      <c r="H89" s="2">
        <f>ROUND(SUM(H87:H88),5)</f>
        <v>2500</v>
      </c>
      <c r="I89" s="16">
        <f t="shared" si="3"/>
        <v>4.4643816745753873E-4</v>
      </c>
    </row>
    <row r="90" spans="1:9" outlineLevel="4" x14ac:dyDescent="0.25">
      <c r="A90" s="1"/>
      <c r="B90" s="1"/>
      <c r="C90" s="1"/>
      <c r="D90" s="1" t="s">
        <v>88</v>
      </c>
      <c r="E90" s="1"/>
      <c r="F90" s="2"/>
      <c r="G90" s="16"/>
      <c r="H90" s="2"/>
      <c r="I90" s="16"/>
    </row>
    <row r="91" spans="1:9" outlineLevel="4" x14ac:dyDescent="0.25">
      <c r="A91" s="1"/>
      <c r="B91" s="1"/>
      <c r="C91" s="1"/>
      <c r="D91" s="1"/>
      <c r="E91" s="1" t="s">
        <v>89</v>
      </c>
      <c r="F91" s="2">
        <v>0</v>
      </c>
      <c r="G91" s="16">
        <f t="shared" si="2"/>
        <v>0</v>
      </c>
      <c r="H91" s="2">
        <v>12662</v>
      </c>
      <c r="I91" s="16">
        <f t="shared" si="3"/>
        <v>2.2611200305389422E-3</v>
      </c>
    </row>
    <row r="92" spans="1:9" outlineLevel="4" x14ac:dyDescent="0.25">
      <c r="A92" s="1"/>
      <c r="B92" s="1"/>
      <c r="C92" s="1"/>
      <c r="D92" s="1"/>
      <c r="E92" s="1" t="s">
        <v>90</v>
      </c>
      <c r="F92" s="2">
        <v>110582</v>
      </c>
      <c r="G92" s="16">
        <f t="shared" si="2"/>
        <v>2.8246073306787665E-2</v>
      </c>
      <c r="H92" s="2">
        <v>0</v>
      </c>
      <c r="I92" s="16">
        <f t="shared" si="3"/>
        <v>0</v>
      </c>
    </row>
    <row r="93" spans="1:9" ht="11" outlineLevel="4" thickBot="1" x14ac:dyDescent="0.3">
      <c r="A93" s="1"/>
      <c r="B93" s="1"/>
      <c r="C93" s="1"/>
      <c r="D93" s="1"/>
      <c r="E93" s="1" t="s">
        <v>91</v>
      </c>
      <c r="F93" s="4">
        <v>0</v>
      </c>
      <c r="G93" s="17">
        <f t="shared" si="2"/>
        <v>0</v>
      </c>
      <c r="H93" s="4">
        <v>0</v>
      </c>
      <c r="I93" s="17">
        <f t="shared" si="3"/>
        <v>0</v>
      </c>
    </row>
    <row r="94" spans="1:9" outlineLevel="3" x14ac:dyDescent="0.25">
      <c r="A94" s="1"/>
      <c r="B94" s="1"/>
      <c r="C94" s="1"/>
      <c r="D94" s="1" t="s">
        <v>92</v>
      </c>
      <c r="E94" s="1"/>
      <c r="F94" s="2">
        <f>ROUND(SUM(F90:F93),5)</f>
        <v>110582</v>
      </c>
      <c r="G94" s="16">
        <f t="shared" si="2"/>
        <v>2.8246073306787665E-2</v>
      </c>
      <c r="H94" s="2">
        <f>ROUND(SUM(H90:H93),5)</f>
        <v>12662</v>
      </c>
      <c r="I94" s="16">
        <f t="shared" si="3"/>
        <v>2.2611200305389422E-3</v>
      </c>
    </row>
    <row r="95" spans="1:9" outlineLevel="4" x14ac:dyDescent="0.25">
      <c r="A95" s="1"/>
      <c r="B95" s="1"/>
      <c r="C95" s="1"/>
      <c r="D95" s="1" t="s">
        <v>93</v>
      </c>
      <c r="E95" s="1"/>
      <c r="F95" s="2"/>
      <c r="G95" s="16"/>
      <c r="H95" s="2"/>
      <c r="I95" s="16"/>
    </row>
    <row r="96" spans="1:9" outlineLevel="4" x14ac:dyDescent="0.25">
      <c r="A96" s="1"/>
      <c r="B96" s="1"/>
      <c r="C96" s="1"/>
      <c r="D96" s="1"/>
      <c r="E96" s="1" t="s">
        <v>94</v>
      </c>
      <c r="F96" s="2">
        <v>103000</v>
      </c>
      <c r="G96" s="16">
        <f t="shared" si="2"/>
        <v>2.6309395295790721E-2</v>
      </c>
      <c r="H96" s="2">
        <v>124000</v>
      </c>
      <c r="I96" s="16">
        <f t="shared" si="3"/>
        <v>2.214333310589392E-2</v>
      </c>
    </row>
    <row r="97" spans="1:9" outlineLevel="4" x14ac:dyDescent="0.25">
      <c r="A97" s="1"/>
      <c r="B97" s="1"/>
      <c r="C97" s="1"/>
      <c r="D97" s="1"/>
      <c r="E97" s="1" t="s">
        <v>95</v>
      </c>
      <c r="F97" s="2">
        <v>6386</v>
      </c>
      <c r="G97" s="16">
        <f t="shared" si="2"/>
        <v>1.6311825083390246E-3</v>
      </c>
      <c r="H97" s="2">
        <v>7688</v>
      </c>
      <c r="I97" s="16">
        <f t="shared" si="3"/>
        <v>1.3728866525654232E-3</v>
      </c>
    </row>
    <row r="98" spans="1:9" outlineLevel="4" x14ac:dyDescent="0.25">
      <c r="A98" s="1"/>
      <c r="B98" s="1"/>
      <c r="C98" s="1"/>
      <c r="D98" s="1"/>
      <c r="E98" s="1" t="s">
        <v>96</v>
      </c>
      <c r="F98" s="2">
        <v>756</v>
      </c>
      <c r="G98" s="16">
        <f t="shared" si="2"/>
        <v>1.931058528506581E-4</v>
      </c>
      <c r="H98" s="2">
        <v>756</v>
      </c>
      <c r="I98" s="16">
        <f t="shared" si="3"/>
        <v>1.3500290183915973E-4</v>
      </c>
    </row>
    <row r="99" spans="1:9" outlineLevel="4" x14ac:dyDescent="0.25">
      <c r="A99" s="1"/>
      <c r="B99" s="1"/>
      <c r="C99" s="1"/>
      <c r="D99" s="1"/>
      <c r="E99" s="1" t="s">
        <v>97</v>
      </c>
      <c r="F99" s="2">
        <v>1493.5</v>
      </c>
      <c r="G99" s="16">
        <f t="shared" si="2"/>
        <v>3.8148623178896546E-4</v>
      </c>
      <c r="H99" s="2">
        <v>1798</v>
      </c>
      <c r="I99" s="16">
        <f t="shared" si="3"/>
        <v>3.2107833003546188E-4</v>
      </c>
    </row>
    <row r="100" spans="1:9" outlineLevel="4" x14ac:dyDescent="0.25">
      <c r="A100" s="1"/>
      <c r="B100" s="1"/>
      <c r="C100" s="1"/>
      <c r="D100" s="1"/>
      <c r="E100" s="1" t="s">
        <v>98</v>
      </c>
      <c r="F100" s="2">
        <v>1000</v>
      </c>
      <c r="G100" s="16">
        <f t="shared" si="2"/>
        <v>2.5543102228923028E-4</v>
      </c>
      <c r="H100" s="2">
        <v>1000</v>
      </c>
      <c r="I100" s="16">
        <f t="shared" si="3"/>
        <v>1.7857526698301549E-4</v>
      </c>
    </row>
    <row r="101" spans="1:9" outlineLevel="4" x14ac:dyDescent="0.25">
      <c r="A101" s="1"/>
      <c r="B101" s="1"/>
      <c r="C101" s="1"/>
      <c r="D101" s="1"/>
      <c r="E101" s="1" t="s">
        <v>99</v>
      </c>
      <c r="F101" s="2">
        <v>68790</v>
      </c>
      <c r="G101" s="16">
        <f t="shared" si="2"/>
        <v>1.7571100023276151E-2</v>
      </c>
      <c r="H101" s="2">
        <v>85000</v>
      </c>
      <c r="I101" s="16">
        <f t="shared" si="3"/>
        <v>1.5178897693556317E-2</v>
      </c>
    </row>
    <row r="102" spans="1:9" outlineLevel="4" x14ac:dyDescent="0.25">
      <c r="A102" s="1"/>
      <c r="B102" s="1"/>
      <c r="C102" s="1"/>
      <c r="D102" s="1"/>
      <c r="E102" s="1" t="s">
        <v>100</v>
      </c>
      <c r="F102" s="2">
        <v>7500</v>
      </c>
      <c r="G102" s="16">
        <f t="shared" si="2"/>
        <v>1.9157326671692273E-3</v>
      </c>
      <c r="H102" s="2">
        <v>7500</v>
      </c>
      <c r="I102" s="16">
        <f t="shared" si="3"/>
        <v>1.3393145023726162E-3</v>
      </c>
    </row>
    <row r="103" spans="1:9" outlineLevel="4" x14ac:dyDescent="0.25">
      <c r="A103" s="1"/>
      <c r="B103" s="1"/>
      <c r="C103" s="1"/>
      <c r="D103" s="1"/>
      <c r="E103" s="1" t="s">
        <v>101</v>
      </c>
      <c r="F103" s="2">
        <v>12000</v>
      </c>
      <c r="G103" s="16">
        <f t="shared" si="2"/>
        <v>3.0651722674707635E-3</v>
      </c>
      <c r="H103" s="2">
        <v>6000</v>
      </c>
      <c r="I103" s="16">
        <f t="shared" si="3"/>
        <v>1.071451601898093E-3</v>
      </c>
    </row>
    <row r="104" spans="1:9" outlineLevel="4" x14ac:dyDescent="0.25">
      <c r="A104" s="1"/>
      <c r="B104" s="1"/>
      <c r="C104" s="1"/>
      <c r="D104" s="1"/>
      <c r="E104" s="1" t="s">
        <v>102</v>
      </c>
      <c r="F104" s="2">
        <v>1989.25</v>
      </c>
      <c r="G104" s="16">
        <f t="shared" si="2"/>
        <v>5.0811616108885132E-4</v>
      </c>
      <c r="H104" s="2">
        <v>21600</v>
      </c>
      <c r="I104" s="16">
        <f t="shared" si="3"/>
        <v>3.8572257668331345E-3</v>
      </c>
    </row>
    <row r="105" spans="1:9" outlineLevel="4" x14ac:dyDescent="0.25">
      <c r="A105" s="1"/>
      <c r="B105" s="1"/>
      <c r="C105" s="1"/>
      <c r="D105" s="1"/>
      <c r="E105" s="1" t="s">
        <v>103</v>
      </c>
      <c r="F105" s="2">
        <v>9900</v>
      </c>
      <c r="G105" s="16">
        <f t="shared" si="2"/>
        <v>2.5287671206633798E-3</v>
      </c>
      <c r="H105" s="2">
        <v>60000</v>
      </c>
      <c r="I105" s="16">
        <f t="shared" si="3"/>
        <v>1.071451601898093E-2</v>
      </c>
    </row>
    <row r="106" spans="1:9" outlineLevel="4" x14ac:dyDescent="0.25">
      <c r="A106" s="1"/>
      <c r="B106" s="1"/>
      <c r="C106" s="1"/>
      <c r="D106" s="1"/>
      <c r="E106" s="1" t="s">
        <v>104</v>
      </c>
      <c r="F106" s="2">
        <v>1000</v>
      </c>
      <c r="G106" s="16">
        <f t="shared" si="2"/>
        <v>2.5543102228923028E-4</v>
      </c>
      <c r="H106" s="2">
        <v>5000</v>
      </c>
      <c r="I106" s="16">
        <f t="shared" si="3"/>
        <v>8.9287633491507746E-4</v>
      </c>
    </row>
    <row r="107" spans="1:9" outlineLevel="4" x14ac:dyDescent="0.25">
      <c r="A107" s="1"/>
      <c r="B107" s="1"/>
      <c r="C107" s="1"/>
      <c r="D107" s="1"/>
      <c r="E107" s="1" t="s">
        <v>105</v>
      </c>
      <c r="F107" s="2">
        <v>30000</v>
      </c>
      <c r="G107" s="16">
        <f t="shared" si="2"/>
        <v>7.6629306686769091E-3</v>
      </c>
      <c r="H107" s="2">
        <v>50000</v>
      </c>
      <c r="I107" s="16">
        <f t="shared" si="3"/>
        <v>8.9287633491507753E-3</v>
      </c>
    </row>
    <row r="108" spans="1:9" outlineLevel="4" x14ac:dyDescent="0.25">
      <c r="A108" s="1"/>
      <c r="B108" s="1"/>
      <c r="C108" s="1"/>
      <c r="D108" s="1"/>
      <c r="E108" s="1" t="s">
        <v>106</v>
      </c>
      <c r="F108" s="2">
        <v>9500</v>
      </c>
      <c r="G108" s="16">
        <f t="shared" si="2"/>
        <v>2.4265947117476879E-3</v>
      </c>
      <c r="H108" s="2">
        <v>14000</v>
      </c>
      <c r="I108" s="16">
        <f t="shared" si="3"/>
        <v>2.5000537377622171E-3</v>
      </c>
    </row>
    <row r="109" spans="1:9" ht="11" outlineLevel="4" thickBot="1" x14ac:dyDescent="0.3">
      <c r="A109" s="1"/>
      <c r="B109" s="1"/>
      <c r="C109" s="1"/>
      <c r="D109" s="1"/>
      <c r="E109" s="1" t="s">
        <v>107</v>
      </c>
      <c r="F109" s="4">
        <v>10500</v>
      </c>
      <c r="G109" s="17">
        <f t="shared" si="2"/>
        <v>2.6820257340369183E-3</v>
      </c>
      <c r="H109" s="4">
        <v>6600</v>
      </c>
      <c r="I109" s="17">
        <f t="shared" si="3"/>
        <v>1.1785967620879022E-3</v>
      </c>
    </row>
    <row r="110" spans="1:9" outlineLevel="3" x14ac:dyDescent="0.25">
      <c r="A110" s="1"/>
      <c r="B110" s="1"/>
      <c r="C110" s="1"/>
      <c r="D110" s="1" t="s">
        <v>108</v>
      </c>
      <c r="E110" s="1"/>
      <c r="F110" s="2">
        <f>ROUND(SUM(F95:F109),5)</f>
        <v>263814.75</v>
      </c>
      <c r="G110" s="16">
        <f t="shared" si="2"/>
        <v>6.7386471287477712E-2</v>
      </c>
      <c r="H110" s="2">
        <f>ROUND(SUM(H95:H109),5)</f>
        <v>390942</v>
      </c>
      <c r="I110" s="16">
        <f t="shared" si="3"/>
        <v>6.9812572024874037E-2</v>
      </c>
    </row>
    <row r="111" spans="1:9" outlineLevel="4" x14ac:dyDescent="0.25">
      <c r="A111" s="1"/>
      <c r="B111" s="1"/>
      <c r="C111" s="1"/>
      <c r="D111" s="1" t="s">
        <v>109</v>
      </c>
      <c r="E111" s="1"/>
      <c r="F111" s="2"/>
      <c r="G111" s="16"/>
      <c r="H111" s="2"/>
      <c r="I111" s="16"/>
    </row>
    <row r="112" spans="1:9" outlineLevel="4" x14ac:dyDescent="0.25">
      <c r="A112" s="1"/>
      <c r="B112" s="1"/>
      <c r="C112" s="1"/>
      <c r="D112" s="1"/>
      <c r="E112" s="1" t="s">
        <v>110</v>
      </c>
      <c r="F112" s="2">
        <v>54000</v>
      </c>
      <c r="G112" s="16">
        <f t="shared" si="2"/>
        <v>1.3793275203618435E-2</v>
      </c>
      <c r="H112" s="2">
        <v>12000</v>
      </c>
      <c r="I112" s="16">
        <f t="shared" si="3"/>
        <v>2.1429032037961859E-3</v>
      </c>
    </row>
    <row r="113" spans="1:9" ht="11" outlineLevel="4" thickBot="1" x14ac:dyDescent="0.3">
      <c r="A113" s="1"/>
      <c r="B113" s="1"/>
      <c r="C113" s="1"/>
      <c r="D113" s="1"/>
      <c r="E113" s="1" t="s">
        <v>111</v>
      </c>
      <c r="F113" s="4">
        <v>4200</v>
      </c>
      <c r="G113" s="17">
        <f t="shared" si="2"/>
        <v>1.0728102936147673E-3</v>
      </c>
      <c r="H113" s="4">
        <v>4200</v>
      </c>
      <c r="I113" s="17">
        <f t="shared" si="3"/>
        <v>7.5001612132866505E-4</v>
      </c>
    </row>
    <row r="114" spans="1:9" outlineLevel="3" x14ac:dyDescent="0.25">
      <c r="A114" s="1"/>
      <c r="B114" s="1"/>
      <c r="C114" s="1"/>
      <c r="D114" s="1" t="s">
        <v>112</v>
      </c>
      <c r="E114" s="1"/>
      <c r="F114" s="2">
        <f>ROUND(SUM(F111:F113),5)</f>
        <v>58200</v>
      </c>
      <c r="G114" s="16">
        <f t="shared" si="2"/>
        <v>1.4866085497233204E-2</v>
      </c>
      <c r="H114" s="2">
        <f>ROUND(SUM(H111:H113),5)</f>
        <v>16200</v>
      </c>
      <c r="I114" s="16">
        <f t="shared" si="3"/>
        <v>2.892919325124851E-3</v>
      </c>
    </row>
    <row r="115" spans="1:9" outlineLevel="4" x14ac:dyDescent="0.25">
      <c r="A115" s="1"/>
      <c r="B115" s="1"/>
      <c r="C115" s="1"/>
      <c r="D115" s="1" t="s">
        <v>113</v>
      </c>
      <c r="E115" s="1"/>
      <c r="F115" s="2"/>
      <c r="G115" s="16"/>
      <c r="H115" s="2"/>
      <c r="I115" s="16"/>
    </row>
    <row r="116" spans="1:9" ht="11" outlineLevel="4" thickBot="1" x14ac:dyDescent="0.3">
      <c r="A116" s="1"/>
      <c r="B116" s="1"/>
      <c r="C116" s="1"/>
      <c r="D116" s="1"/>
      <c r="E116" s="1" t="s">
        <v>114</v>
      </c>
      <c r="F116" s="4">
        <v>7000</v>
      </c>
      <c r="G116" s="17">
        <f t="shared" si="2"/>
        <v>1.7880171560246121E-3</v>
      </c>
      <c r="H116" s="4">
        <v>2500</v>
      </c>
      <c r="I116" s="17">
        <f t="shared" si="3"/>
        <v>4.4643816745753873E-4</v>
      </c>
    </row>
    <row r="117" spans="1:9" outlineLevel="3" x14ac:dyDescent="0.25">
      <c r="A117" s="1"/>
      <c r="B117" s="1"/>
      <c r="C117" s="1"/>
      <c r="D117" s="1" t="s">
        <v>115</v>
      </c>
      <c r="E117" s="1"/>
      <c r="F117" s="2">
        <f>ROUND(SUM(F115:F116),5)</f>
        <v>7000</v>
      </c>
      <c r="G117" s="16">
        <f t="shared" si="2"/>
        <v>1.7880171560246121E-3</v>
      </c>
      <c r="H117" s="2">
        <f>ROUND(SUM(H115:H116),5)</f>
        <v>2500</v>
      </c>
      <c r="I117" s="16">
        <f t="shared" si="3"/>
        <v>4.4643816745753873E-4</v>
      </c>
    </row>
    <row r="118" spans="1:9" outlineLevel="4" x14ac:dyDescent="0.25">
      <c r="A118" s="1"/>
      <c r="B118" s="1"/>
      <c r="C118" s="1"/>
      <c r="D118" s="1" t="s">
        <v>116</v>
      </c>
      <c r="E118" s="1"/>
      <c r="F118" s="2"/>
      <c r="G118" s="16"/>
      <c r="H118" s="2"/>
      <c r="I118" s="16"/>
    </row>
    <row r="119" spans="1:9" outlineLevel="4" x14ac:dyDescent="0.25">
      <c r="A119" s="1"/>
      <c r="B119" s="1"/>
      <c r="C119" s="1"/>
      <c r="D119" s="1"/>
      <c r="E119" s="1" t="s">
        <v>117</v>
      </c>
      <c r="F119" s="2">
        <v>85000</v>
      </c>
      <c r="G119" s="16">
        <f t="shared" si="2"/>
        <v>2.1711636894584576E-2</v>
      </c>
      <c r="H119" s="2">
        <v>30000</v>
      </c>
      <c r="I119" s="16">
        <f t="shared" si="3"/>
        <v>5.357258009490465E-3</v>
      </c>
    </row>
    <row r="120" spans="1:9" outlineLevel="4" x14ac:dyDescent="0.25">
      <c r="A120" s="1"/>
      <c r="B120" s="1"/>
      <c r="C120" s="1"/>
      <c r="D120" s="1"/>
      <c r="E120" s="1" t="s">
        <v>118</v>
      </c>
      <c r="F120" s="2">
        <v>5270</v>
      </c>
      <c r="G120" s="16">
        <f t="shared" si="2"/>
        <v>1.3461214874642437E-3</v>
      </c>
      <c r="H120" s="2">
        <v>1860</v>
      </c>
      <c r="I120" s="16">
        <f t="shared" si="3"/>
        <v>3.3214999658840881E-4</v>
      </c>
    </row>
    <row r="121" spans="1:9" outlineLevel="4" x14ac:dyDescent="0.25">
      <c r="A121" s="1"/>
      <c r="B121" s="1"/>
      <c r="C121" s="1"/>
      <c r="D121" s="1"/>
      <c r="E121" s="1" t="s">
        <v>119</v>
      </c>
      <c r="F121" s="2">
        <v>1232.5</v>
      </c>
      <c r="G121" s="16">
        <f t="shared" si="2"/>
        <v>3.1481873497147633E-4</v>
      </c>
      <c r="H121" s="2">
        <v>435</v>
      </c>
      <c r="I121" s="16">
        <f t="shared" si="3"/>
        <v>7.7680241137611738E-5</v>
      </c>
    </row>
    <row r="122" spans="1:9" ht="11" outlineLevel="4" thickBot="1" x14ac:dyDescent="0.3">
      <c r="A122" s="1"/>
      <c r="B122" s="1"/>
      <c r="C122" s="1"/>
      <c r="D122" s="1"/>
      <c r="E122" s="1" t="s">
        <v>120</v>
      </c>
      <c r="F122" s="4">
        <v>3.5</v>
      </c>
      <c r="G122" s="17">
        <f t="shared" si="2"/>
        <v>8.9400857801230604E-7</v>
      </c>
      <c r="H122" s="4">
        <v>3.5</v>
      </c>
      <c r="I122" s="17">
        <f t="shared" si="3"/>
        <v>6.250134344405542E-7</v>
      </c>
    </row>
    <row r="123" spans="1:9" outlineLevel="3" x14ac:dyDescent="0.25">
      <c r="A123" s="1"/>
      <c r="B123" s="1"/>
      <c r="C123" s="1"/>
      <c r="D123" s="1" t="s">
        <v>121</v>
      </c>
      <c r="E123" s="1"/>
      <c r="F123" s="2">
        <f>ROUND(SUM(F118:F122),5)</f>
        <v>91506</v>
      </c>
      <c r="G123" s="16">
        <f t="shared" si="2"/>
        <v>2.3373471125598306E-2</v>
      </c>
      <c r="H123" s="2">
        <f>ROUND(SUM(H118:H122),5)</f>
        <v>32298.5</v>
      </c>
      <c r="I123" s="16">
        <f t="shared" si="3"/>
        <v>5.767713260650926E-3</v>
      </c>
    </row>
    <row r="124" spans="1:9" outlineLevel="4" x14ac:dyDescent="0.25">
      <c r="A124" s="1"/>
      <c r="B124" s="1"/>
      <c r="C124" s="1"/>
      <c r="D124" s="1" t="s">
        <v>122</v>
      </c>
      <c r="E124" s="1"/>
      <c r="F124" s="2"/>
      <c r="G124" s="16"/>
      <c r="H124" s="2"/>
      <c r="I124" s="16"/>
    </row>
    <row r="125" spans="1:9" outlineLevel="4" x14ac:dyDescent="0.25">
      <c r="A125" s="1"/>
      <c r="B125" s="1"/>
      <c r="C125" s="1"/>
      <c r="D125" s="1"/>
      <c r="E125" s="1" t="s">
        <v>123</v>
      </c>
      <c r="F125" s="2">
        <v>0</v>
      </c>
      <c r="G125" s="16">
        <f t="shared" si="2"/>
        <v>0</v>
      </c>
      <c r="H125" s="2">
        <v>0</v>
      </c>
      <c r="I125" s="16">
        <f t="shared" si="3"/>
        <v>0</v>
      </c>
    </row>
    <row r="126" spans="1:9" outlineLevel="4" x14ac:dyDescent="0.25">
      <c r="A126" s="1"/>
      <c r="B126" s="1"/>
      <c r="C126" s="1"/>
      <c r="D126" s="1"/>
      <c r="E126" s="1" t="s">
        <v>124</v>
      </c>
      <c r="F126" s="2">
        <v>0</v>
      </c>
      <c r="G126" s="16">
        <f t="shared" si="2"/>
        <v>0</v>
      </c>
      <c r="H126" s="2">
        <v>1338791.52</v>
      </c>
      <c r="I126" s="16">
        <f t="shared" si="3"/>
        <v>0.23907505311859714</v>
      </c>
    </row>
    <row r="127" spans="1:9" ht="11" outlineLevel="4" thickBot="1" x14ac:dyDescent="0.3">
      <c r="A127" s="1"/>
      <c r="B127" s="1"/>
      <c r="C127" s="1"/>
      <c r="D127" s="1"/>
      <c r="E127" s="1" t="s">
        <v>125</v>
      </c>
      <c r="F127" s="2">
        <v>0</v>
      </c>
      <c r="G127" s="17">
        <f t="shared" si="2"/>
        <v>0</v>
      </c>
      <c r="H127" s="2">
        <v>0</v>
      </c>
      <c r="I127" s="17">
        <f t="shared" si="3"/>
        <v>0</v>
      </c>
    </row>
    <row r="128" spans="1:9" ht="11" outlineLevel="3" thickBot="1" x14ac:dyDescent="0.3">
      <c r="A128" s="1"/>
      <c r="B128" s="1"/>
      <c r="C128" s="1"/>
      <c r="D128" s="1" t="s">
        <v>126</v>
      </c>
      <c r="E128" s="1"/>
      <c r="F128" s="5">
        <f>ROUND(SUM(F124:F127),5)</f>
        <v>0</v>
      </c>
      <c r="G128" s="17">
        <f t="shared" si="2"/>
        <v>0</v>
      </c>
      <c r="H128" s="5">
        <f>ROUND(SUM(H124:H127),5)</f>
        <v>1338791.52</v>
      </c>
      <c r="I128" s="17">
        <f t="shared" si="3"/>
        <v>0.23907505311859714</v>
      </c>
    </row>
    <row r="129" spans="1:10" outlineLevel="2" x14ac:dyDescent="0.25">
      <c r="A129" s="1"/>
      <c r="B129" s="1"/>
      <c r="C129" s="1" t="s">
        <v>127</v>
      </c>
      <c r="D129" s="1"/>
      <c r="E129" s="1"/>
      <c r="F129" s="2">
        <f>ROUND(F11+F27+F37+F43+F49+F52+F55+F58+F78+F82+F86+F89+F94+F110+F114+F117+F123+F128,5)</f>
        <v>3347119.08</v>
      </c>
      <c r="G129" s="16">
        <f t="shared" si="2"/>
        <v>0.854958048328188</v>
      </c>
      <c r="H129" s="2">
        <f>ROUND(H11+H27+H37+H43+H49+H52+H55+H58+H78+H82+H86+H89+H94+H110+H114+H117+H123+H128,5)</f>
        <v>5118378.49</v>
      </c>
      <c r="I129" s="16">
        <f t="shared" si="3"/>
        <v>0.91401580537187377</v>
      </c>
    </row>
    <row r="130" spans="1:10" outlineLevel="3" x14ac:dyDescent="0.25">
      <c r="A130" s="1"/>
      <c r="B130" s="1"/>
      <c r="C130" s="1" t="s">
        <v>128</v>
      </c>
      <c r="D130" s="1"/>
      <c r="E130" s="1"/>
      <c r="F130" s="2"/>
      <c r="G130" s="16"/>
      <c r="H130" s="2"/>
      <c r="I130" s="16"/>
    </row>
    <row r="131" spans="1:10" outlineLevel="4" x14ac:dyDescent="0.25">
      <c r="A131" s="1"/>
      <c r="B131" s="1"/>
      <c r="C131" s="1"/>
      <c r="D131" s="1" t="s">
        <v>129</v>
      </c>
      <c r="E131" s="1"/>
      <c r="F131" s="2"/>
      <c r="G131" s="16"/>
      <c r="H131" s="2"/>
      <c r="I131" s="16"/>
    </row>
    <row r="132" spans="1:10" outlineLevel="4" x14ac:dyDescent="0.25">
      <c r="A132" s="1"/>
      <c r="B132" s="1"/>
      <c r="C132" s="1"/>
      <c r="D132" s="1"/>
      <c r="E132" s="1" t="s">
        <v>130</v>
      </c>
      <c r="F132" s="2">
        <v>0</v>
      </c>
      <c r="G132" s="16">
        <f t="shared" si="2"/>
        <v>0</v>
      </c>
      <c r="H132" s="2"/>
      <c r="I132" s="16">
        <f t="shared" si="3"/>
        <v>0</v>
      </c>
    </row>
    <row r="133" spans="1:10" outlineLevel="4" x14ac:dyDescent="0.25">
      <c r="A133" s="1"/>
      <c r="B133" s="1"/>
      <c r="C133" s="1"/>
      <c r="D133" s="1"/>
      <c r="E133" s="1" t="s">
        <v>131</v>
      </c>
      <c r="F133" s="2">
        <v>0</v>
      </c>
      <c r="G133" s="16">
        <f t="shared" si="2"/>
        <v>0</v>
      </c>
      <c r="H133" s="2">
        <v>0</v>
      </c>
      <c r="I133" s="16">
        <f t="shared" si="3"/>
        <v>0</v>
      </c>
    </row>
    <row r="134" spans="1:10" outlineLevel="4" x14ac:dyDescent="0.25">
      <c r="A134" s="1"/>
      <c r="B134" s="1"/>
      <c r="C134" s="1"/>
      <c r="D134" s="1"/>
      <c r="E134" s="1" t="s">
        <v>132</v>
      </c>
      <c r="F134" s="2">
        <v>75000</v>
      </c>
      <c r="G134" s="16">
        <f t="shared" ref="G134:G168" si="4">F134/$F$9</f>
        <v>1.9157326671692274E-2</v>
      </c>
      <c r="H134" s="2">
        <v>0</v>
      </c>
      <c r="I134" s="16">
        <f t="shared" ref="I134:I168" si="5">H134/$H$9</f>
        <v>0</v>
      </c>
    </row>
    <row r="135" spans="1:10" outlineLevel="4" x14ac:dyDescent="0.25">
      <c r="A135" s="1"/>
      <c r="B135" s="1"/>
      <c r="C135" s="1"/>
      <c r="D135" s="1"/>
      <c r="E135" s="1" t="s">
        <v>133</v>
      </c>
      <c r="F135" s="2">
        <v>0</v>
      </c>
      <c r="G135" s="16">
        <f t="shared" si="4"/>
        <v>0</v>
      </c>
      <c r="H135" s="2">
        <v>110000</v>
      </c>
      <c r="I135" s="16">
        <f t="shared" si="5"/>
        <v>1.9643279368131705E-2</v>
      </c>
      <c r="J135" s="13" t="s">
        <v>170</v>
      </c>
    </row>
    <row r="136" spans="1:10" outlineLevel="4" x14ac:dyDescent="0.25">
      <c r="A136" s="1"/>
      <c r="B136" s="1"/>
      <c r="C136" s="1"/>
      <c r="D136" s="1"/>
      <c r="E136" s="1" t="s">
        <v>134</v>
      </c>
      <c r="F136" s="2">
        <v>0</v>
      </c>
      <c r="G136" s="16">
        <f t="shared" si="4"/>
        <v>0</v>
      </c>
      <c r="H136" s="2">
        <v>0</v>
      </c>
      <c r="I136" s="16">
        <f t="shared" si="5"/>
        <v>0</v>
      </c>
    </row>
    <row r="137" spans="1:10" outlineLevel="4" x14ac:dyDescent="0.25">
      <c r="A137" s="1"/>
      <c r="B137" s="1"/>
      <c r="C137" s="1"/>
      <c r="D137" s="1"/>
      <c r="E137" s="1" t="s">
        <v>135</v>
      </c>
      <c r="F137" s="2">
        <v>0</v>
      </c>
      <c r="G137" s="16">
        <f t="shared" si="4"/>
        <v>0</v>
      </c>
      <c r="H137" s="2">
        <v>0</v>
      </c>
      <c r="I137" s="16">
        <f t="shared" si="5"/>
        <v>0</v>
      </c>
    </row>
    <row r="138" spans="1:10" ht="11" outlineLevel="4" thickBot="1" x14ac:dyDescent="0.3">
      <c r="A138" s="1"/>
      <c r="B138" s="1"/>
      <c r="C138" s="1"/>
      <c r="D138" s="1"/>
      <c r="E138" s="1" t="s">
        <v>136</v>
      </c>
      <c r="F138" s="4">
        <v>0</v>
      </c>
      <c r="G138" s="17">
        <f t="shared" si="4"/>
        <v>0</v>
      </c>
      <c r="H138" s="4">
        <v>178904.63</v>
      </c>
      <c r="I138" s="17">
        <f t="shared" si="5"/>
        <v>3.1947942066747607E-2</v>
      </c>
    </row>
    <row r="139" spans="1:10" outlineLevel="3" x14ac:dyDescent="0.25">
      <c r="A139" s="1"/>
      <c r="B139" s="1"/>
      <c r="C139" s="1"/>
      <c r="D139" s="1" t="s">
        <v>137</v>
      </c>
      <c r="E139" s="1"/>
      <c r="F139" s="2">
        <f>ROUND(SUM(F131:F138),5)</f>
        <v>75000</v>
      </c>
      <c r="G139" s="16">
        <f t="shared" si="4"/>
        <v>1.9157326671692274E-2</v>
      </c>
      <c r="H139" s="2">
        <f>ROUND(SUM(H131:H138),5)</f>
        <v>288904.63</v>
      </c>
      <c r="I139" s="16">
        <f t="shared" si="5"/>
        <v>5.1591221434879306E-2</v>
      </c>
    </row>
    <row r="140" spans="1:10" outlineLevel="4" x14ac:dyDescent="0.25">
      <c r="A140" s="1"/>
      <c r="B140" s="1"/>
      <c r="C140" s="1"/>
      <c r="D140" s="1" t="s">
        <v>138</v>
      </c>
      <c r="E140" s="1"/>
      <c r="F140" s="2"/>
      <c r="G140" s="16"/>
      <c r="H140" s="2"/>
      <c r="I140" s="16"/>
    </row>
    <row r="141" spans="1:10" ht="11" outlineLevel="4" thickBot="1" x14ac:dyDescent="0.3">
      <c r="A141" s="1"/>
      <c r="B141" s="1"/>
      <c r="C141" s="1"/>
      <c r="D141" s="1"/>
      <c r="E141" s="1" t="s">
        <v>139</v>
      </c>
      <c r="F141" s="4">
        <v>0</v>
      </c>
      <c r="G141" s="17">
        <f t="shared" si="4"/>
        <v>0</v>
      </c>
      <c r="H141" s="4">
        <v>0</v>
      </c>
      <c r="I141" s="17">
        <f t="shared" si="5"/>
        <v>0</v>
      </c>
    </row>
    <row r="142" spans="1:10" outlineLevel="3" x14ac:dyDescent="0.25">
      <c r="A142" s="1"/>
      <c r="B142" s="1"/>
      <c r="C142" s="1"/>
      <c r="D142" s="1" t="s">
        <v>140</v>
      </c>
      <c r="E142" s="1"/>
      <c r="F142" s="2">
        <f>ROUND(SUM(F140:F141),5)</f>
        <v>0</v>
      </c>
      <c r="G142" s="16">
        <f t="shared" si="4"/>
        <v>0</v>
      </c>
      <c r="H142" s="2">
        <f>ROUND(SUM(H140:H141),5)</f>
        <v>0</v>
      </c>
      <c r="I142" s="16">
        <f t="shared" si="5"/>
        <v>0</v>
      </c>
    </row>
    <row r="143" spans="1:10" outlineLevel="4" x14ac:dyDescent="0.25">
      <c r="A143" s="1"/>
      <c r="B143" s="1"/>
      <c r="C143" s="1"/>
      <c r="D143" s="1" t="s">
        <v>141</v>
      </c>
      <c r="E143" s="1"/>
      <c r="F143" s="2"/>
      <c r="G143" s="16"/>
      <c r="H143" s="2"/>
      <c r="I143" s="16"/>
    </row>
    <row r="144" spans="1:10" outlineLevel="4" x14ac:dyDescent="0.25">
      <c r="A144" s="1"/>
      <c r="B144" s="1"/>
      <c r="C144" s="1"/>
      <c r="D144" s="1"/>
      <c r="E144" s="1" t="s">
        <v>142</v>
      </c>
      <c r="F144" s="2">
        <v>25000</v>
      </c>
      <c r="G144" s="16">
        <f t="shared" si="4"/>
        <v>6.385775557230757E-3</v>
      </c>
      <c r="H144" s="2">
        <v>0</v>
      </c>
      <c r="I144" s="16">
        <f t="shared" si="5"/>
        <v>0</v>
      </c>
    </row>
    <row r="145" spans="1:9" ht="11" outlineLevel="4" thickBot="1" x14ac:dyDescent="0.3">
      <c r="A145" s="1"/>
      <c r="B145" s="1"/>
      <c r="C145" s="1"/>
      <c r="D145" s="1"/>
      <c r="E145" s="1" t="s">
        <v>143</v>
      </c>
      <c r="F145" s="4">
        <v>0</v>
      </c>
      <c r="G145" s="17">
        <f t="shared" si="4"/>
        <v>0</v>
      </c>
      <c r="H145" s="4">
        <v>0</v>
      </c>
      <c r="I145" s="17">
        <f t="shared" si="5"/>
        <v>0</v>
      </c>
    </row>
    <row r="146" spans="1:9" outlineLevel="3" x14ac:dyDescent="0.25">
      <c r="A146" s="1"/>
      <c r="B146" s="1"/>
      <c r="C146" s="1"/>
      <c r="D146" s="1" t="s">
        <v>144</v>
      </c>
      <c r="E146" s="1"/>
      <c r="F146" s="2">
        <f>ROUND(SUM(F143:F145),5)</f>
        <v>25000</v>
      </c>
      <c r="G146" s="16">
        <f t="shared" si="4"/>
        <v>6.385775557230757E-3</v>
      </c>
      <c r="H146" s="2">
        <f>ROUND(SUM(H143:H145),5)</f>
        <v>0</v>
      </c>
      <c r="I146" s="16">
        <f t="shared" si="5"/>
        <v>0</v>
      </c>
    </row>
    <row r="147" spans="1:9" outlineLevel="4" x14ac:dyDescent="0.25">
      <c r="A147" s="1"/>
      <c r="B147" s="1"/>
      <c r="C147" s="1"/>
      <c r="D147" s="1" t="s">
        <v>145</v>
      </c>
      <c r="E147" s="1"/>
      <c r="F147" s="2"/>
      <c r="G147" s="16"/>
      <c r="H147" s="2"/>
      <c r="I147" s="16"/>
    </row>
    <row r="148" spans="1:9" ht="11" outlineLevel="4" thickBot="1" x14ac:dyDescent="0.3">
      <c r="A148" s="1"/>
      <c r="B148" s="1"/>
      <c r="C148" s="1"/>
      <c r="D148" s="1"/>
      <c r="E148" s="1" t="s">
        <v>146</v>
      </c>
      <c r="F148" s="4">
        <v>0</v>
      </c>
      <c r="G148" s="17">
        <f t="shared" si="4"/>
        <v>0</v>
      </c>
      <c r="H148" s="4">
        <v>0</v>
      </c>
      <c r="I148" s="17">
        <f t="shared" si="5"/>
        <v>0</v>
      </c>
    </row>
    <row r="149" spans="1:9" outlineLevel="3" x14ac:dyDescent="0.25">
      <c r="A149" s="1"/>
      <c r="B149" s="1"/>
      <c r="C149" s="1"/>
      <c r="D149" s="1" t="s">
        <v>147</v>
      </c>
      <c r="E149" s="1"/>
      <c r="F149" s="2">
        <f>ROUND(SUM(F147:F148),5)</f>
        <v>0</v>
      </c>
      <c r="G149" s="16">
        <f t="shared" si="4"/>
        <v>0</v>
      </c>
      <c r="H149" s="2">
        <f>ROUND(SUM(H147:H148),5)</f>
        <v>0</v>
      </c>
      <c r="I149" s="16">
        <f t="shared" si="5"/>
        <v>0</v>
      </c>
    </row>
    <row r="150" spans="1:9" outlineLevel="4" x14ac:dyDescent="0.25">
      <c r="A150" s="1"/>
      <c r="B150" s="1"/>
      <c r="C150" s="1"/>
      <c r="D150" s="1" t="s">
        <v>148</v>
      </c>
      <c r="E150" s="1"/>
      <c r="F150" s="2"/>
      <c r="G150" s="16"/>
      <c r="H150" s="2"/>
      <c r="I150" s="16"/>
    </row>
    <row r="151" spans="1:9" outlineLevel="4" x14ac:dyDescent="0.25">
      <c r="A151" s="1"/>
      <c r="B151" s="1"/>
      <c r="C151" s="1"/>
      <c r="D151" s="1"/>
      <c r="E151" s="1" t="s">
        <v>149</v>
      </c>
      <c r="F151" s="2">
        <v>6500</v>
      </c>
      <c r="G151" s="16">
        <f t="shared" si="4"/>
        <v>1.6603016448799969E-3</v>
      </c>
      <c r="H151" s="2">
        <v>0</v>
      </c>
      <c r="I151" s="16">
        <f t="shared" si="5"/>
        <v>0</v>
      </c>
    </row>
    <row r="152" spans="1:9" outlineLevel="4" x14ac:dyDescent="0.25">
      <c r="A152" s="1"/>
      <c r="B152" s="1"/>
      <c r="C152" s="1"/>
      <c r="D152" s="1"/>
      <c r="E152" s="1" t="s">
        <v>150</v>
      </c>
      <c r="F152" s="2">
        <v>5000</v>
      </c>
      <c r="G152" s="16">
        <f t="shared" si="4"/>
        <v>1.2771551114461514E-3</v>
      </c>
      <c r="H152" s="2">
        <v>0</v>
      </c>
      <c r="I152" s="16">
        <f t="shared" si="5"/>
        <v>0</v>
      </c>
    </row>
    <row r="153" spans="1:9" outlineLevel="4" x14ac:dyDescent="0.25">
      <c r="A153" s="1"/>
      <c r="B153" s="1"/>
      <c r="C153" s="1"/>
      <c r="D153" s="1"/>
      <c r="E153" s="1" t="s">
        <v>151</v>
      </c>
      <c r="F153" s="2">
        <v>5300</v>
      </c>
      <c r="G153" s="16">
        <f t="shared" si="4"/>
        <v>1.3537844181329205E-3</v>
      </c>
      <c r="H153" s="2">
        <v>0</v>
      </c>
      <c r="I153" s="16">
        <f t="shared" si="5"/>
        <v>0</v>
      </c>
    </row>
    <row r="154" spans="1:9" outlineLevel="4" x14ac:dyDescent="0.25">
      <c r="A154" s="1"/>
      <c r="B154" s="1"/>
      <c r="C154" s="1"/>
      <c r="D154" s="1"/>
      <c r="E154" s="1" t="s">
        <v>152</v>
      </c>
      <c r="F154" s="2">
        <v>6000</v>
      </c>
      <c r="G154" s="16">
        <f t="shared" si="4"/>
        <v>1.5325861337353818E-3</v>
      </c>
      <c r="H154" s="2">
        <v>0</v>
      </c>
      <c r="I154" s="16">
        <f t="shared" si="5"/>
        <v>0</v>
      </c>
    </row>
    <row r="155" spans="1:9" outlineLevel="4" x14ac:dyDescent="0.25">
      <c r="A155" s="1"/>
      <c r="B155" s="1"/>
      <c r="C155" s="1"/>
      <c r="D155" s="1"/>
      <c r="E155" s="1" t="s">
        <v>153</v>
      </c>
      <c r="F155" s="2">
        <v>1000</v>
      </c>
      <c r="G155" s="16">
        <f t="shared" si="4"/>
        <v>2.5543102228923028E-4</v>
      </c>
      <c r="H155" s="2">
        <v>0</v>
      </c>
      <c r="I155" s="16">
        <f t="shared" si="5"/>
        <v>0</v>
      </c>
    </row>
    <row r="156" spans="1:9" ht="11" outlineLevel="4" thickBot="1" x14ac:dyDescent="0.3">
      <c r="A156" s="1"/>
      <c r="B156" s="1"/>
      <c r="C156" s="1"/>
      <c r="D156" s="1"/>
      <c r="E156" s="1" t="s">
        <v>154</v>
      </c>
      <c r="F156" s="4">
        <v>0</v>
      </c>
      <c r="G156" s="17">
        <f t="shared" si="4"/>
        <v>0</v>
      </c>
      <c r="H156" s="4">
        <v>40300</v>
      </c>
      <c r="I156" s="17">
        <f t="shared" si="5"/>
        <v>7.1965832594155241E-3</v>
      </c>
    </row>
    <row r="157" spans="1:9" outlineLevel="3" x14ac:dyDescent="0.25">
      <c r="A157" s="1"/>
      <c r="B157" s="1"/>
      <c r="C157" s="1"/>
      <c r="D157" s="1" t="s">
        <v>155</v>
      </c>
      <c r="E157" s="1"/>
      <c r="F157" s="2">
        <f>ROUND(SUM(F150:F156),5)</f>
        <v>23800</v>
      </c>
      <c r="G157" s="16">
        <f t="shared" si="4"/>
        <v>6.0792583304836809E-3</v>
      </c>
      <c r="H157" s="2">
        <f>ROUND(SUM(H150:H156),5)</f>
        <v>40300</v>
      </c>
      <c r="I157" s="16">
        <f t="shared" si="5"/>
        <v>7.1965832594155241E-3</v>
      </c>
    </row>
    <row r="158" spans="1:9" outlineLevel="4" x14ac:dyDescent="0.25">
      <c r="A158" s="1"/>
      <c r="B158" s="1"/>
      <c r="C158" s="1"/>
      <c r="D158" s="1" t="s">
        <v>156</v>
      </c>
      <c r="E158" s="1"/>
      <c r="F158" s="2"/>
      <c r="G158" s="16"/>
      <c r="H158" s="2"/>
      <c r="I158" s="16"/>
    </row>
    <row r="159" spans="1:9" outlineLevel="4" x14ac:dyDescent="0.25">
      <c r="A159" s="1"/>
      <c r="B159" s="1"/>
      <c r="C159" s="1"/>
      <c r="D159" s="1"/>
      <c r="E159" s="1" t="s">
        <v>157</v>
      </c>
      <c r="F159" s="2">
        <v>3600</v>
      </c>
      <c r="G159" s="16">
        <f t="shared" si="4"/>
        <v>9.1955168024122902E-4</v>
      </c>
      <c r="H159" s="2">
        <v>0</v>
      </c>
      <c r="I159" s="16">
        <f t="shared" si="5"/>
        <v>0</v>
      </c>
    </row>
    <row r="160" spans="1:9" ht="11" outlineLevel="4" thickBot="1" x14ac:dyDescent="0.3">
      <c r="A160" s="1"/>
      <c r="B160" s="1"/>
      <c r="C160" s="1"/>
      <c r="D160" s="1"/>
      <c r="E160" s="1" t="s">
        <v>158</v>
      </c>
      <c r="F160" s="4">
        <v>0</v>
      </c>
      <c r="G160" s="17">
        <f t="shared" si="4"/>
        <v>0</v>
      </c>
      <c r="H160" s="4">
        <v>1500</v>
      </c>
      <c r="I160" s="17">
        <f t="shared" si="5"/>
        <v>2.6786290047452324E-4</v>
      </c>
    </row>
    <row r="161" spans="1:9" outlineLevel="3" x14ac:dyDescent="0.25">
      <c r="A161" s="1"/>
      <c r="B161" s="1"/>
      <c r="C161" s="1"/>
      <c r="D161" s="1" t="s">
        <v>159</v>
      </c>
      <c r="E161" s="1"/>
      <c r="F161" s="2">
        <f>ROUND(SUM(F158:F160),5)</f>
        <v>3600</v>
      </c>
      <c r="G161" s="16">
        <f t="shared" si="4"/>
        <v>9.1955168024122902E-4</v>
      </c>
      <c r="H161" s="2">
        <f>ROUND(SUM(H158:H160),5)</f>
        <v>1500</v>
      </c>
      <c r="I161" s="16">
        <f t="shared" si="5"/>
        <v>2.6786290047452324E-4</v>
      </c>
    </row>
    <row r="162" spans="1:9" outlineLevel="4" x14ac:dyDescent="0.25">
      <c r="A162" s="1"/>
      <c r="B162" s="1"/>
      <c r="C162" s="1"/>
      <c r="D162" s="1" t="s">
        <v>160</v>
      </c>
      <c r="E162" s="1"/>
      <c r="F162" s="2"/>
      <c r="G162" s="16"/>
      <c r="H162" s="2"/>
      <c r="I162" s="16"/>
    </row>
    <row r="163" spans="1:9" outlineLevel="4" x14ac:dyDescent="0.25">
      <c r="A163" s="1"/>
      <c r="B163" s="1"/>
      <c r="C163" s="1"/>
      <c r="D163" s="1"/>
      <c r="E163" s="1" t="s">
        <v>161</v>
      </c>
      <c r="F163" s="2">
        <v>17500</v>
      </c>
      <c r="G163" s="16">
        <f t="shared" si="4"/>
        <v>4.4700428900615301E-3</v>
      </c>
      <c r="H163" s="2">
        <v>0</v>
      </c>
      <c r="I163" s="16">
        <f t="shared" si="5"/>
        <v>0</v>
      </c>
    </row>
    <row r="164" spans="1:9" ht="11" outlineLevel="4" thickBot="1" x14ac:dyDescent="0.3">
      <c r="A164" s="1"/>
      <c r="B164" s="1"/>
      <c r="C164" s="1"/>
      <c r="D164" s="1"/>
      <c r="E164" s="1" t="s">
        <v>162</v>
      </c>
      <c r="F164" s="2">
        <v>0</v>
      </c>
      <c r="G164" s="17">
        <f t="shared" si="4"/>
        <v>0</v>
      </c>
      <c r="H164" s="2">
        <v>8200</v>
      </c>
      <c r="I164" s="17">
        <f t="shared" si="5"/>
        <v>1.464317189260727E-3</v>
      </c>
    </row>
    <row r="165" spans="1:9" ht="11" outlineLevel="3" thickBot="1" x14ac:dyDescent="0.3">
      <c r="A165" s="1"/>
      <c r="B165" s="1"/>
      <c r="C165" s="1"/>
      <c r="D165" s="1" t="s">
        <v>163</v>
      </c>
      <c r="E165" s="1"/>
      <c r="F165" s="6">
        <f>ROUND(SUM(F162:F164),5)</f>
        <v>17500</v>
      </c>
      <c r="G165" s="17">
        <f t="shared" si="4"/>
        <v>4.4700428900615301E-3</v>
      </c>
      <c r="H165" s="6">
        <f>ROUND(SUM(H162:H164),5)</f>
        <v>8200</v>
      </c>
      <c r="I165" s="17">
        <f t="shared" si="5"/>
        <v>1.464317189260727E-3</v>
      </c>
    </row>
    <row r="166" spans="1:9" ht="11" outlineLevel="2" thickBot="1" x14ac:dyDescent="0.3">
      <c r="A166" s="1"/>
      <c r="B166" s="1"/>
      <c r="C166" s="1" t="s">
        <v>164</v>
      </c>
      <c r="D166" s="1"/>
      <c r="E166" s="1"/>
      <c r="F166" s="6">
        <f>ROUND(F130+F139+F142+F146+F149+F157+F161+F165,5)</f>
        <v>144900</v>
      </c>
      <c r="G166" s="17">
        <f t="shared" si="4"/>
        <v>3.7011955129709471E-2</v>
      </c>
      <c r="H166" s="6">
        <f>ROUND(H130+H139+H142+H146+H149+H157+H161+H165,5)</f>
        <v>338904.63</v>
      </c>
      <c r="I166" s="17">
        <f t="shared" si="5"/>
        <v>6.0519984784030083E-2</v>
      </c>
    </row>
    <row r="167" spans="1:9" ht="11" outlineLevel="1" thickBot="1" x14ac:dyDescent="0.3">
      <c r="A167" s="1"/>
      <c r="B167" s="1" t="s">
        <v>165</v>
      </c>
      <c r="C167" s="1"/>
      <c r="D167" s="1"/>
      <c r="E167" s="1"/>
      <c r="F167" s="6">
        <f>ROUND(F10+F129+F166,5)</f>
        <v>3492019.08</v>
      </c>
      <c r="G167" s="18">
        <f t="shared" si="4"/>
        <v>0.89197000345789745</v>
      </c>
      <c r="H167" s="6">
        <f>ROUND(H10+H129+H166,5)</f>
        <v>5457283.1200000001</v>
      </c>
      <c r="I167" s="18">
        <f t="shared" si="5"/>
        <v>0.97453579015590375</v>
      </c>
    </row>
    <row r="168" spans="1:9" s="8" customFormat="1" ht="11" thickBot="1" x14ac:dyDescent="0.3">
      <c r="A168" s="1" t="s">
        <v>166</v>
      </c>
      <c r="B168" s="1"/>
      <c r="C168" s="1"/>
      <c r="D168" s="1"/>
      <c r="E168" s="1"/>
      <c r="F168" s="7">
        <f>ROUND(F9-F167,5)</f>
        <v>422932.17</v>
      </c>
      <c r="G168" s="19">
        <f t="shared" si="4"/>
        <v>0.10802999654210253</v>
      </c>
      <c r="H168" s="7">
        <f>ROUND(H9-H167,5)</f>
        <v>142596.51</v>
      </c>
      <c r="I168" s="19">
        <f t="shared" si="5"/>
        <v>2.5464209844096239E-2</v>
      </c>
    </row>
    <row r="169" spans="1:9" ht="11" thickTop="1" x14ac:dyDescent="0.25"/>
  </sheetData>
  <pageMargins left="0.7" right="0.7" top="0.75" bottom="0.75" header="0.1" footer="0.3"/>
  <pageSetup orientation="portrait" r:id="rId1"/>
  <headerFooter>
    <oddHeader>&amp;L&amp;"Arial,Bold"&amp;8 10:55 AM
&amp;"Arial,Bold"&amp;8 05/12/23
&amp;"Arial,Bold"&amp;8 Accrual Basis&amp;C&amp;"Arial,Bold"&amp;12 Dreamers Academy
&amp;"Arial,Bold"&amp;14 Profit &amp;&amp; Loss Budget Overview
&amp;"Arial,Bold"&amp;10 July 2022 through June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88900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88900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Lugar</dc:creator>
  <cp:lastModifiedBy>Cathy Rodriguez</cp:lastModifiedBy>
  <dcterms:created xsi:type="dcterms:W3CDTF">2023-05-12T14:55:32Z</dcterms:created>
  <dcterms:modified xsi:type="dcterms:W3CDTF">2023-10-31T18:18:23Z</dcterms:modified>
</cp:coreProperties>
</file>